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C:\Users\rmarecos\Desktop\MATERIALES IOE 2024\"/>
    </mc:Choice>
  </mc:AlternateContent>
  <xr:revisionPtr revIDLastSave="0" documentId="13_ncr:1_{46906869-BF29-4A57-84F0-62A716A1E965}" xr6:coauthVersionLast="47" xr6:coauthVersionMax="47" xr10:uidLastSave="{00000000-0000-0000-0000-000000000000}"/>
  <bookViews>
    <workbookView xWindow="-210" yWindow="465" windowWidth="15375" windowHeight="10710" activeTab="1" xr2:uid="{00000000-000D-0000-FFFF-FFFF00000000}"/>
  </bookViews>
  <sheets>
    <sheet name="Ficha_Tecnica" sheetId="2" r:id="rId1"/>
    <sheet name="Clasificador" sheetId="11" r:id="rId2"/>
    <sheet name="Datos" sheetId="6" state="hidden" r:id="rId3"/>
    <sheet name="Opciones" sheetId="7" state="hidden" r:id="rId4"/>
  </sheets>
  <externalReferences>
    <externalReference r:id="rId5"/>
  </externalReferences>
  <definedNames>
    <definedName name="_01" localSheetId="1">[1]Opciones!$N$70:$N$76</definedName>
    <definedName name="_01">Opciones!$N$70:$N$76</definedName>
    <definedName name="_02" localSheetId="1">[1]Opciones!$N$78:$N$83</definedName>
    <definedName name="_02">Opciones!$N$78:$N$83</definedName>
    <definedName name="_03" localSheetId="1">[1]Opciones!$N$85:$N$89</definedName>
    <definedName name="_03">Opciones!$N$85:$N$89</definedName>
    <definedName name="_04" localSheetId="1">[1]Opciones!$N$91</definedName>
    <definedName name="_04">Opciones!$N$91</definedName>
    <definedName name="_05">#REF!</definedName>
    <definedName name="_06">#REF!</definedName>
    <definedName name="_07">#REF!</definedName>
    <definedName name="_09">#REF!</definedName>
    <definedName name="_1" localSheetId="1">[1]Opciones!$B$21:$B$32</definedName>
    <definedName name="_1">Opciones!$B$21:$B$32</definedName>
    <definedName name="_10">#REF!</definedName>
    <definedName name="_11">#REF!</definedName>
    <definedName name="_2" localSheetId="1">[1]Opciones!$B$33:$B$47</definedName>
    <definedName name="_2">Opciones!$B$33:$B$47</definedName>
    <definedName name="_201">#REF!</definedName>
    <definedName name="_202">#REF!</definedName>
    <definedName name="_208">#REF!</definedName>
    <definedName name="_211">#REF!</definedName>
    <definedName name="_212">#REF!</definedName>
    <definedName name="_214">#REF!</definedName>
    <definedName name="_215">#REF!</definedName>
    <definedName name="_3" localSheetId="1">[1]Opciones!$B$48:$B$52</definedName>
    <definedName name="_3">Opciones!$B$48:$B$52</definedName>
    <definedName name="_301">#REF!</definedName>
    <definedName name="_303">#REF!</definedName>
    <definedName name="_4" localSheetId="1">[1]Opciones!$B$53:$B$56</definedName>
    <definedName name="_4">Opciones!$B$53:$B$56</definedName>
    <definedName name="_xlnm._FilterDatabase" localSheetId="1" hidden="1">Clasificador!$A$5:$E$169</definedName>
    <definedName name="ANDE" localSheetId="1">[1]Opciones!#REF!</definedName>
    <definedName name="ANDE">Opciones!#REF!</definedName>
    <definedName name="ANNP" localSheetId="1">[1]Opciones!#REF!</definedName>
    <definedName name="ANNP">Opciones!#REF!</definedName>
    <definedName name="_xlnm.Print_Area" localSheetId="0">Ficha_Tecnica!$A$1:$AI$461</definedName>
    <definedName name="BCP" localSheetId="1">[1]Opciones!#REF!</definedName>
    <definedName name="BCP">Opciones!#REF!</definedName>
    <definedName name="CONACYT" localSheetId="1">[1]Opciones!#REF!</definedName>
    <definedName name="CONACYT">Opciones!#REF!</definedName>
    <definedName name="CONATEL" localSheetId="1">[1]Opciones!#REF!</definedName>
    <definedName name="CONATEL">Opciones!#REF!</definedName>
    <definedName name="COPACO" localSheetId="1">[1]Opciones!#REF!</definedName>
    <definedName name="COPACO">Opciones!#REF!</definedName>
    <definedName name="CSJ" localSheetId="1">[1]Opciones!#REF!</definedName>
    <definedName name="CSJ">Opciones!#REF!</definedName>
    <definedName name="DGEEC" localSheetId="1">[1]Opciones!#REF!</definedName>
    <definedName name="DGEEC">Opciones!#REF!</definedName>
    <definedName name="DINAC" localSheetId="1">[1]Opciones!#REF!</definedName>
    <definedName name="DINAC">Opciones!#REF!</definedName>
    <definedName name="DINACOPA" localSheetId="1">[1]Opciones!#REF!</definedName>
    <definedName name="DINACOPA">Opciones!#REF!</definedName>
    <definedName name="DNA" localSheetId="1">[1]Opciones!#REF!</definedName>
    <definedName name="DNA">Opciones!#REF!</definedName>
    <definedName name="ERSSAN" localSheetId="1">[1]Opciones!#REF!</definedName>
    <definedName name="ERSSAN">Opciones!#REF!</definedName>
    <definedName name="ESSAP" localSheetId="1">[1]Opciones!#REF!</definedName>
    <definedName name="ESSAP">Opciones!#REF!</definedName>
    <definedName name="FACEN" localSheetId="1">[1]Opciones!#REF!</definedName>
    <definedName name="FACEN">Opciones!#REF!</definedName>
    <definedName name="FCM" localSheetId="1">[1]Opciones!#REF!</definedName>
    <definedName name="FCM">Opciones!#REF!</definedName>
    <definedName name="INFONA" localSheetId="1">[1]Opciones!#REF!</definedName>
    <definedName name="INFONA">Opciones!#REF!</definedName>
    <definedName name="IPS" localSheetId="1">[1]Opciones!#REF!</definedName>
    <definedName name="IPS">Opciones!#REF!</definedName>
    <definedName name="MAG" localSheetId="1">[1]Opciones!#REF!</definedName>
    <definedName name="MAG">Opciones!#REF!</definedName>
    <definedName name="MDF" localSheetId="1">[1]Opciones!#REF!</definedName>
    <definedName name="MDF">Opciones!#REF!</definedName>
    <definedName name="MEC" localSheetId="1">[1]Opciones!#REF!</definedName>
    <definedName name="MEC">Opciones!#REF!</definedName>
    <definedName name="MH" localSheetId="1">[1]Opciones!#REF!</definedName>
    <definedName name="MH">Opciones!#REF!</definedName>
    <definedName name="MI" localSheetId="1">[1]Opciones!#REF!</definedName>
    <definedName name="MI">Opciones!#REF!</definedName>
    <definedName name="MIC" localSheetId="1">[1]Opciones!#REF!</definedName>
    <definedName name="MIC">Opciones!#REF!</definedName>
    <definedName name="MJ" localSheetId="1">[1]Opciones!#REF!</definedName>
    <definedName name="MJ">Opciones!#REF!</definedName>
    <definedName name="MM" localSheetId="1">[1]Opciones!#REF!</definedName>
    <definedName name="MM">Opciones!#REF!</definedName>
    <definedName name="MOPC" localSheetId="1">[1]Opciones!#REF!</definedName>
    <definedName name="MOPC">Opciones!#REF!</definedName>
    <definedName name="MP" localSheetId="1">[1]Opciones!#REF!</definedName>
    <definedName name="MP">Opciones!#REF!</definedName>
    <definedName name="MSPyBS" localSheetId="1">[1]Opciones!#REF!</definedName>
    <definedName name="MSPyBS">Opciones!#REF!</definedName>
    <definedName name="MTESS" localSheetId="1">[1]Opciones!#REF!</definedName>
    <definedName name="MTESS">Opciones!#REF!</definedName>
    <definedName name="Organismo" localSheetId="1">[1]Opciones!#REF!</definedName>
    <definedName name="Organismo">Opciones!#REF!</definedName>
    <definedName name="PN" localSheetId="1">[1]Opciones!#REF!</definedName>
    <definedName name="PN">Opciones!#REF!</definedName>
    <definedName name="SAS" localSheetId="1">[1]Opciones!#REF!</definedName>
    <definedName name="SAS">Opciones!#REF!</definedName>
    <definedName name="SEAM" localSheetId="1">[1]Opciones!#REF!</definedName>
    <definedName name="SEAM">Opciones!#REF!</definedName>
    <definedName name="SEN" localSheetId="1">[1]Opciones!#REF!</definedName>
    <definedName name="SEN">Opciones!#REF!</definedName>
    <definedName name="SENACSA" localSheetId="1">[1]Opciones!#REF!</definedName>
    <definedName name="SENACSA">Opciones!#REF!</definedName>
    <definedName name="SENASA" localSheetId="1">[1]Opciones!#REF!</definedName>
    <definedName name="SENASA">Opciones!#REF!</definedName>
    <definedName name="SENATUR" localSheetId="1">[1]Opciones!#REF!</definedName>
    <definedName name="SENATUR">Opciones!#REF!</definedName>
    <definedName name="SENAVE" localSheetId="1">[1]Opciones!#REF!</definedName>
    <definedName name="SENAVE">Opciones!#REF!</definedName>
    <definedName name="SNC" localSheetId="1">[1]Opciones!#REF!</definedName>
    <definedName name="SNC">Opciones!#REF!</definedName>
    <definedName name="TSJE" localSheetId="1">[1]Opciones!#REF!</definedName>
    <definedName name="TSJE">Opciones!#REF!</definedName>
    <definedName name="UNA" localSheetId="1">[1]Opciones!#REF!</definedName>
    <definedName name="UNA">Opciones!#REF!</definedName>
    <definedName name="Z_E71FD2CF_1408_495F_8A98_D42FA5E94915_.wvu.FilterData" localSheetId="1" hidden="1">Clasificador!$A$5:$E$169</definedName>
    <definedName name="Z_E71FD2CF_1408_495F_8A98_D42FA5E94915_.wvu.PrintArea" localSheetId="0" hidden="1">Ficha_Tecnica!$A$1:$AI$461</definedName>
  </definedNames>
  <calcPr calcId="191029"/>
  <customWorkbookViews>
    <customWorkbookView name="ficha" guid="{E71FD2CF-1408-495F-8A98-D42FA5E94915}" maximized="1" windowWidth="1436" windowHeight="67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N4" i="6" l="1"/>
  <c r="K4" i="6" l="1"/>
  <c r="J4" i="6"/>
  <c r="I4" i="6"/>
  <c r="AZ4" i="6" l="1"/>
  <c r="G4" i="6" l="1"/>
  <c r="CG4" i="6" l="1"/>
  <c r="CF4" i="6"/>
  <c r="CE4" i="6"/>
  <c r="CD4" i="6"/>
  <c r="CC4" i="6"/>
  <c r="CB4" i="6"/>
  <c r="CA4" i="6"/>
  <c r="BZ4" i="6"/>
  <c r="BY4" i="6"/>
  <c r="BX4" i="6"/>
  <c r="AD132" i="7" l="1"/>
  <c r="AE141" i="7"/>
  <c r="ED4" i="6" s="1"/>
  <c r="AE143" i="7"/>
  <c r="EF4" i="6" s="1"/>
  <c r="EG4" i="6" s="1"/>
  <c r="AE142" i="7"/>
  <c r="EE4" i="6" s="1"/>
  <c r="AE140" i="7"/>
  <c r="EC4" i="6" s="1"/>
  <c r="AE139" i="7"/>
  <c r="EB4" i="6" s="1"/>
  <c r="AE138" i="7"/>
  <c r="EA4" i="6" s="1"/>
  <c r="AE137" i="7"/>
  <c r="DZ4" i="6" s="1"/>
  <c r="AE136" i="7"/>
  <c r="DY4" i="6" s="1"/>
  <c r="AE135" i="7"/>
  <c r="DX4" i="6" s="1"/>
  <c r="AE134" i="7"/>
  <c r="DW4" i="6" s="1"/>
  <c r="AE133" i="7"/>
  <c r="DV4" i="6" s="1"/>
  <c r="W45" i="7"/>
  <c r="DS4" i="6" s="1"/>
  <c r="W44" i="7"/>
  <c r="DR4" i="6" s="1"/>
  <c r="W43" i="7"/>
  <c r="DQ4" i="6" s="1"/>
  <c r="W42" i="7"/>
  <c r="DP4" i="6" s="1"/>
  <c r="W41" i="7"/>
  <c r="DO4" i="6" s="1"/>
  <c r="AO127" i="7"/>
  <c r="DN4" i="6" s="1"/>
  <c r="AO126" i="7"/>
  <c r="DM4" i="6" s="1"/>
  <c r="AO125" i="7"/>
  <c r="DL4" i="6" s="1"/>
  <c r="AE110" i="7"/>
  <c r="AE111" i="7"/>
  <c r="AE112" i="7"/>
  <c r="AE113" i="7"/>
  <c r="CW4" i="6" s="1"/>
  <c r="AE114" i="7"/>
  <c r="AE115" i="7"/>
  <c r="AE116" i="7"/>
  <c r="AE117" i="7"/>
  <c r="DA4" i="6" s="1"/>
  <c r="AE118" i="7"/>
  <c r="AE119" i="7"/>
  <c r="AE109" i="7"/>
  <c r="CS4" i="6" s="1"/>
  <c r="AD108" i="7"/>
  <c r="CQ4" i="6"/>
  <c r="CP4" i="6"/>
  <c r="CO4" i="6"/>
  <c r="CN4" i="6"/>
  <c r="CM4" i="6"/>
  <c r="CL4" i="6"/>
  <c r="CK4" i="6"/>
  <c r="CJ4" i="6"/>
  <c r="CI4" i="6"/>
  <c r="CH4" i="6"/>
  <c r="AP103" i="7"/>
  <c r="BV4" i="6" s="1"/>
  <c r="BW4" i="6" s="1"/>
  <c r="AP102" i="7"/>
  <c r="BU4" i="6" s="1"/>
  <c r="AP101" i="7"/>
  <c r="BT4" i="6" s="1"/>
  <c r="AP100" i="7"/>
  <c r="BS4" i="6" s="1"/>
  <c r="AP99" i="7"/>
  <c r="BR4" i="6" s="1"/>
  <c r="AP98" i="7"/>
  <c r="BQ4" i="6" s="1"/>
  <c r="AP97" i="7"/>
  <c r="BP4" i="6" s="1"/>
  <c r="AP96" i="7"/>
  <c r="BO4" i="6" s="1"/>
  <c r="AP94" i="7"/>
  <c r="BM4" i="6" s="1"/>
  <c r="AP95" i="7"/>
  <c r="BN4" i="6" s="1"/>
  <c r="AP93" i="7"/>
  <c r="BL4" i="6" s="1"/>
  <c r="AP92" i="7"/>
  <c r="BK4" i="6" s="1"/>
  <c r="AP91" i="7"/>
  <c r="BJ4" i="6" s="1"/>
  <c r="AN86" i="7"/>
  <c r="BG4" i="6" s="1"/>
  <c r="BH4" i="6" s="1"/>
  <c r="AN85" i="7"/>
  <c r="BF4" i="6" s="1"/>
  <c r="AN84" i="7"/>
  <c r="BE4" i="6" s="1"/>
  <c r="AN83" i="7"/>
  <c r="BD4" i="6" s="1"/>
  <c r="AN82" i="7"/>
  <c r="BC4" i="6" s="1"/>
  <c r="AN81" i="7"/>
  <c r="BB4" i="6" s="1"/>
  <c r="AN80" i="7"/>
  <c r="BA4" i="6" s="1"/>
  <c r="AD61" i="7"/>
  <c r="AD60" i="7"/>
  <c r="P4" i="6" s="1"/>
  <c r="AD59" i="7"/>
  <c r="O4" i="6" s="1"/>
  <c r="AD58" i="7"/>
  <c r="N4" i="6" s="1"/>
  <c r="AD57" i="7"/>
  <c r="M4" i="6" s="1"/>
  <c r="AD56" i="7"/>
  <c r="AF75" i="7"/>
  <c r="Y4" i="6" s="1"/>
  <c r="AF69" i="7"/>
  <c r="V4" i="6" s="1"/>
  <c r="AF67" i="7"/>
  <c r="U4" i="6" s="1"/>
  <c r="AF73" i="7"/>
  <c r="X4" i="6" s="1"/>
  <c r="AF71" i="7"/>
  <c r="W4" i="6" s="1"/>
  <c r="Q4" i="6" l="1"/>
  <c r="R4" i="6" s="1"/>
  <c r="CZ4" i="6"/>
  <c r="CT4" i="6"/>
  <c r="CX4" i="6"/>
  <c r="DB4" i="6"/>
  <c r="CU4" i="6"/>
  <c r="CY4" i="6"/>
  <c r="DC4" i="6"/>
  <c r="DD4" i="6" s="1"/>
  <c r="CV4" i="6"/>
  <c r="L4" i="6" l="1"/>
  <c r="J71" i="7"/>
  <c r="K71" i="7"/>
  <c r="E4" i="6"/>
  <c r="AW4" i="6"/>
  <c r="AV4" i="6"/>
  <c r="AU4" i="6"/>
  <c r="AT4" i="6"/>
  <c r="AS4" i="6"/>
  <c r="AR4" i="6"/>
  <c r="AQ4" i="6"/>
  <c r="AP4" i="6"/>
  <c r="AO4" i="6"/>
  <c r="EM4" i="6" l="1"/>
  <c r="EL4" i="6"/>
  <c r="EK4" i="6"/>
  <c r="EJ4" i="6"/>
  <c r="EI4" i="6"/>
  <c r="EH4" i="6"/>
  <c r="M53" i="7" l="1"/>
  <c r="DG4" i="6" s="1"/>
  <c r="DH4" i="6" s="1"/>
  <c r="M49" i="7"/>
  <c r="DE4" i="6" s="1"/>
  <c r="DF4" i="6" s="1"/>
  <c r="AX4" i="6" l="1"/>
  <c r="F4" i="6" l="1"/>
  <c r="X36" i="7" l="1"/>
  <c r="U34" i="7"/>
  <c r="DI4" i="6" s="1"/>
  <c r="BI4" i="6" l="1"/>
  <c r="DJ4" i="6" l="1"/>
  <c r="P26" i="7"/>
  <c r="P25" i="7"/>
  <c r="P16" i="7"/>
  <c r="P15" i="7"/>
  <c r="P6" i="7"/>
  <c r="P5" i="7"/>
  <c r="AJ4" i="6" l="1"/>
  <c r="AE4" i="6"/>
  <c r="Z4" i="6"/>
  <c r="M2" i="7" l="1"/>
  <c r="L97" i="2" s="1"/>
  <c r="M12" i="7"/>
  <c r="M22" i="7"/>
  <c r="K72" i="7"/>
  <c r="K73" i="7"/>
  <c r="K74" i="7"/>
  <c r="K75" i="7"/>
  <c r="K76" i="7"/>
  <c r="J72" i="7"/>
  <c r="J73" i="7"/>
  <c r="J74" i="7"/>
  <c r="J75" i="7"/>
  <c r="J76" i="7"/>
  <c r="P24" i="7" l="1"/>
  <c r="N23" i="7"/>
  <c r="R26" i="7" s="1"/>
  <c r="T26" i="7" s="1"/>
  <c r="AN4" i="6" s="1"/>
  <c r="P14" i="7"/>
  <c r="N13" i="7"/>
  <c r="R16" i="7" s="1"/>
  <c r="T16" i="7" s="1"/>
  <c r="AI4" i="6" s="1"/>
  <c r="P4" i="7"/>
  <c r="N3" i="7"/>
  <c r="R5" i="7" s="1"/>
  <c r="T5" i="7" s="1"/>
  <c r="AC4" i="6" s="1"/>
  <c r="L113" i="2"/>
  <c r="L105" i="2"/>
  <c r="N117" i="2" l="1"/>
  <c r="N100" i="2"/>
  <c r="R25" i="7"/>
  <c r="T25" i="7" s="1"/>
  <c r="AM4" i="6" s="1"/>
  <c r="R15" i="7"/>
  <c r="T15" i="7" s="1"/>
  <c r="AH4" i="6" s="1"/>
  <c r="R4" i="7"/>
  <c r="T4" i="7" s="1"/>
  <c r="AB4" i="6" s="1"/>
  <c r="R6" i="7"/>
  <c r="T6" i="7" s="1"/>
  <c r="AD4" i="6" s="1"/>
  <c r="R14" i="7"/>
  <c r="T14" i="7" s="1"/>
  <c r="AG4" i="6" s="1"/>
  <c r="Q23" i="7"/>
  <c r="Q3" i="7"/>
  <c r="Q13" i="7"/>
  <c r="R24" i="7"/>
  <c r="T24" i="7" s="1"/>
  <c r="AL4" i="6" s="1"/>
  <c r="DT4" i="6"/>
  <c r="AF4" i="6" l="1"/>
  <c r="M106" i="2" s="1"/>
  <c r="AA4" i="6"/>
  <c r="M98" i="2" s="1"/>
  <c r="AK4" i="6"/>
  <c r="M114" i="2" s="1"/>
  <c r="N109" i="2"/>
  <c r="N115" i="2"/>
  <c r="N108" i="2"/>
  <c r="N101" i="2"/>
  <c r="N116" i="2"/>
  <c r="N107" i="2"/>
  <c r="N99" i="2"/>
  <c r="T4" i="6" l="1"/>
  <c r="S4" i="6"/>
  <c r="B4" i="6"/>
</calcChain>
</file>

<file path=xl/sharedStrings.xml><?xml version="1.0" encoding="utf-8"?>
<sst xmlns="http://schemas.openxmlformats.org/spreadsheetml/2006/main" count="1306" uniqueCount="797">
  <si>
    <t>3.1 Indicar sigla, si existe:</t>
  </si>
  <si>
    <t>7. Marco normativo de creación de la Operación Estadística</t>
  </si>
  <si>
    <t>B. DESCRIPCIÓN DE LA OPERACIÓN ESTADÍSTICA</t>
  </si>
  <si>
    <t>Pase a ítem 15.2</t>
  </si>
  <si>
    <t>Pase a ítem 16</t>
  </si>
  <si>
    <t>C. DIFUSIÓN</t>
  </si>
  <si>
    <t>A. IDENTIFICACIÓN</t>
  </si>
  <si>
    <t>1. País:</t>
  </si>
  <si>
    <t>2. Código de la Operación Estadística</t>
  </si>
  <si>
    <t>3. Nombre oficial de la Operación Estadística:</t>
  </si>
  <si>
    <t>4. Organismo responsable</t>
  </si>
  <si>
    <t>5. Unidad responsable</t>
  </si>
  <si>
    <t>6. Área ejecutora</t>
  </si>
  <si>
    <t>8. Tema</t>
  </si>
  <si>
    <t>8.1</t>
  </si>
  <si>
    <t>8.2</t>
  </si>
  <si>
    <t>8.3</t>
  </si>
  <si>
    <t xml:space="preserve">9. Descriptores para búsqueda temática </t>
  </si>
  <si>
    <t>10. Objetivo general</t>
  </si>
  <si>
    <t>Hacer un resumen, de 5 líneas como máximo, de los objetivos generales más importantes de la OE.</t>
  </si>
  <si>
    <t xml:space="preserve">12. Forma de recolección de datos   </t>
  </si>
  <si>
    <t>13. Población objetivo</t>
  </si>
  <si>
    <t xml:space="preserve">14. Unidades de análisis </t>
  </si>
  <si>
    <t>No deben referirse las unidades informantes, aunque en algunos casos puedan coincidir.</t>
  </si>
  <si>
    <t xml:space="preserve">Pase a ítem 16
</t>
  </si>
  <si>
    <t>16. Periodicidad de la recolección / actualización</t>
  </si>
  <si>
    <t xml:space="preserve">17. Cobertura geográfica </t>
  </si>
  <si>
    <t xml:space="preserve">18. Nivel de desagregación geográfica </t>
  </si>
  <si>
    <t>19. Año de Referencia y Año de  Inicio de la OE</t>
  </si>
  <si>
    <t>19.1 Referencia de los datos de la OE</t>
  </si>
  <si>
    <t>19.2 Inicio de la OE con la metodología vigente</t>
  </si>
  <si>
    <t>20. Tipo de difusión</t>
  </si>
  <si>
    <t>Especificar.</t>
  </si>
  <si>
    <t xml:space="preserve">Pase a ítem 23
</t>
  </si>
  <si>
    <t>21. Año de disponibilidad de la información</t>
  </si>
  <si>
    <t xml:space="preserve"> 22. Periodicidad de la difusión </t>
  </si>
  <si>
    <t>24. Datos de contacto</t>
  </si>
  <si>
    <t>OBSERVACIONES</t>
  </si>
  <si>
    <t>Código</t>
  </si>
  <si>
    <t>Descripción</t>
  </si>
  <si>
    <t>DOMINIO</t>
  </si>
  <si>
    <t>Demografía y Estadísticas Sociales</t>
  </si>
  <si>
    <t>Población</t>
  </si>
  <si>
    <t>Estadísticas Económicas</t>
  </si>
  <si>
    <t>Estadísticas del Medio Ambiente y Estadísticas de Múltiples Dominios</t>
  </si>
  <si>
    <t>Metodologías y Clasificaciones</t>
  </si>
  <si>
    <t>TEMA</t>
  </si>
  <si>
    <t>Género y grupos poblacionales</t>
  </si>
  <si>
    <t>Trabajo</t>
  </si>
  <si>
    <t>Educación</t>
  </si>
  <si>
    <t>Salud</t>
  </si>
  <si>
    <t>Protección social</t>
  </si>
  <si>
    <t xml:space="preserve">Vivienda </t>
  </si>
  <si>
    <t>Justicia y seguridad</t>
  </si>
  <si>
    <t>Acceso a la Educación</t>
  </si>
  <si>
    <t>Cultura, Recreación y Deportes</t>
  </si>
  <si>
    <t>Administración pública; Participación política y social</t>
  </si>
  <si>
    <t xml:space="preserve">Uso del tiempo </t>
  </si>
  <si>
    <t>Estadísticas macroeconómicas</t>
  </si>
  <si>
    <t>Agricultura, Ganadería, Pesca y acuicultura, Producción forestal</t>
  </si>
  <si>
    <t>Industrias extractivas</t>
  </si>
  <si>
    <t xml:space="preserve">Construcción </t>
  </si>
  <si>
    <t xml:space="preserve">Transporte </t>
  </si>
  <si>
    <t xml:space="preserve">Comercio </t>
  </si>
  <si>
    <t xml:space="preserve">Prevención de la salud: </t>
  </si>
  <si>
    <t xml:space="preserve">Finanzas, banca y seguros </t>
  </si>
  <si>
    <t>Otros servicios</t>
  </si>
  <si>
    <t>Ingresos de hogares:</t>
  </si>
  <si>
    <t>Energía</t>
  </si>
  <si>
    <t xml:space="preserve">Turismo </t>
  </si>
  <si>
    <t>Precios</t>
  </si>
  <si>
    <t>Empresas y otras estadísticas económicas especiales</t>
  </si>
  <si>
    <t>Ciencia, Tecnología e Innovación Productiva</t>
  </si>
  <si>
    <t xml:space="preserve">Costo laboral </t>
  </si>
  <si>
    <t>Riesgos del trabajo</t>
  </si>
  <si>
    <t xml:space="preserve">Medio ambiente </t>
  </si>
  <si>
    <t>Condiciones de vida y pobreza</t>
  </si>
  <si>
    <t xml:space="preserve"> Sociedad de la información  </t>
  </si>
  <si>
    <t>Anuarios y compendios similares</t>
  </si>
  <si>
    <t xml:space="preserve">Metodología </t>
  </si>
  <si>
    <t>Clasificaciones y nomenclaturas</t>
  </si>
  <si>
    <t>Directorios y marcos muestrales</t>
  </si>
  <si>
    <t>1.10.1</t>
  </si>
  <si>
    <t>Circulación de diarios, libros, revistas</t>
  </si>
  <si>
    <t>Otros documentos técnicos</t>
  </si>
  <si>
    <t>1.10.2</t>
  </si>
  <si>
    <t>Cine, radio, TV y espectáculos</t>
  </si>
  <si>
    <t>1.10.3</t>
  </si>
  <si>
    <t>SUBTEMA</t>
  </si>
  <si>
    <t>1.10.4</t>
  </si>
  <si>
    <t>1.10.5</t>
  </si>
  <si>
    <t>1.11.1</t>
  </si>
  <si>
    <t>1.11.2</t>
  </si>
  <si>
    <t xml:space="preserve">Agricultura </t>
  </si>
  <si>
    <t xml:space="preserve">Pesca y acuicultura </t>
  </si>
  <si>
    <t>Producción forestal</t>
  </si>
  <si>
    <t>Seguros</t>
  </si>
  <si>
    <t>2.11.1</t>
  </si>
  <si>
    <t>2.11.2</t>
  </si>
  <si>
    <t>Gastos de turistas:</t>
  </si>
  <si>
    <t>Cuenta satélite de turismo</t>
  </si>
  <si>
    <t>2.14.1</t>
  </si>
  <si>
    <t>2.14.2</t>
  </si>
  <si>
    <t>2.14.3</t>
  </si>
  <si>
    <t xml:space="preserve">Sector informal: </t>
  </si>
  <si>
    <t>Patentes</t>
  </si>
  <si>
    <t>Recursos en ciencia y tecnología</t>
  </si>
  <si>
    <t xml:space="preserve">Infraestructura física: </t>
  </si>
  <si>
    <t>8.1.1. Dominio</t>
  </si>
  <si>
    <t>8.1.3. Subtema</t>
  </si>
  <si>
    <t>8.1.2. Tema</t>
  </si>
  <si>
    <t>8.2.1. Dominio</t>
  </si>
  <si>
    <t>8.2.2. Tema</t>
  </si>
  <si>
    <t>8.2.3. Subtema</t>
  </si>
  <si>
    <t>8.3.1. Dominio</t>
  </si>
  <si>
    <t>8.3.2. Tema</t>
  </si>
  <si>
    <t>8.3.3. Subtema</t>
  </si>
  <si>
    <t>1. Demografía y Estadísticas Sociales</t>
  </si>
  <si>
    <t>2. Estadísticas Económicas</t>
  </si>
  <si>
    <t>3. Estadísticas del Medio Ambiente y Estadísticas de Múltiples Dominios</t>
  </si>
  <si>
    <t>4. Metodologías y Clasificaciones</t>
  </si>
  <si>
    <t>Pais</t>
  </si>
  <si>
    <t>Codigo de la OE</t>
  </si>
  <si>
    <t>Nombre Oficial de la OE</t>
  </si>
  <si>
    <t>Siglas</t>
  </si>
  <si>
    <t>Organismo Responsable</t>
  </si>
  <si>
    <t>Participan otros organismos</t>
  </si>
  <si>
    <t>Tipo de Participación</t>
  </si>
  <si>
    <t>Unidad Responsable</t>
  </si>
  <si>
    <t>Area Ejecutora</t>
  </si>
  <si>
    <t>Marco Normativo</t>
  </si>
  <si>
    <t>Dominio</t>
  </si>
  <si>
    <t>Descriptores</t>
  </si>
  <si>
    <t>Objetivo General</t>
  </si>
  <si>
    <t>Metodologia de la OE</t>
  </si>
  <si>
    <t>Forma de Recoleccion de Datos</t>
  </si>
  <si>
    <t>Población Objetivo</t>
  </si>
  <si>
    <t>Unidad de analisis</t>
  </si>
  <si>
    <t>Variables</t>
  </si>
  <si>
    <t>Indicadores</t>
  </si>
  <si>
    <t>Periodicidad de la recoleccion/ actualizacion</t>
  </si>
  <si>
    <t>Cobertura Geografica</t>
  </si>
  <si>
    <t>Nivel de desagregacion</t>
  </si>
  <si>
    <t>Año de referencia</t>
  </si>
  <si>
    <t>Tipo de difusion</t>
  </si>
  <si>
    <t>Link</t>
  </si>
  <si>
    <t>Año de disponibilidad</t>
  </si>
  <si>
    <t>Periodicidad de la difusion</t>
  </si>
  <si>
    <t>Nº</t>
  </si>
  <si>
    <t>Argentina</t>
  </si>
  <si>
    <t>Uruguay</t>
  </si>
  <si>
    <t>Brasil</t>
  </si>
  <si>
    <t>Paraguay</t>
  </si>
  <si>
    <t>Venezuela</t>
  </si>
  <si>
    <t>Si</t>
  </si>
  <si>
    <t>No</t>
  </si>
  <si>
    <t>Año</t>
  </si>
  <si>
    <t xml:space="preserve">a. </t>
  </si>
  <si>
    <t xml:space="preserve">b. </t>
  </si>
  <si>
    <t xml:space="preserve">c. </t>
  </si>
  <si>
    <t>Aporte financiero</t>
  </si>
  <si>
    <t>Cooperacion Tecnica</t>
  </si>
  <si>
    <t>Recoleccion de datos</t>
  </si>
  <si>
    <t>Procesamiento de la base de datos</t>
  </si>
  <si>
    <t>Difusion de resultados</t>
  </si>
  <si>
    <t>Otro tipo de aporte</t>
  </si>
  <si>
    <t>Especificar</t>
  </si>
  <si>
    <t>Especificar:</t>
  </si>
  <si>
    <t>Ley</t>
  </si>
  <si>
    <t>Decreto</t>
  </si>
  <si>
    <t>Otros</t>
  </si>
  <si>
    <t>No posee legislacion</t>
  </si>
  <si>
    <t>Nº y Nombre de Ley</t>
  </si>
  <si>
    <t>Nº y Nombre de Decreto</t>
  </si>
  <si>
    <t>Nº y Nombre de Decision</t>
  </si>
  <si>
    <t>Nº y Nombre de Otros</t>
  </si>
  <si>
    <t xml:space="preserve">Tema </t>
  </si>
  <si>
    <t xml:space="preserve">d. </t>
  </si>
  <si>
    <t xml:space="preserve">e. </t>
  </si>
  <si>
    <t xml:space="preserve">f. </t>
  </si>
  <si>
    <t xml:space="preserve">g. </t>
  </si>
  <si>
    <t xml:space="preserve">h. </t>
  </si>
  <si>
    <t xml:space="preserve">i. </t>
  </si>
  <si>
    <t>11.5 Otras, especificar</t>
  </si>
  <si>
    <t>4.1.1. Nombre del/los Organismo/s:</t>
  </si>
  <si>
    <t>4.1.2.Tipo de participación:</t>
  </si>
  <si>
    <t>CASI</t>
  </si>
  <si>
    <t>PASI</t>
  </si>
  <si>
    <t>PAPI, CAPI</t>
  </si>
  <si>
    <t>CATI, PATI</t>
  </si>
  <si>
    <t>Uso de datos administrativos</t>
  </si>
  <si>
    <t>Observacion directa de hechos o femonemos</t>
  </si>
  <si>
    <t>Otras formas de recoleccion</t>
  </si>
  <si>
    <t>Especificar otras formas</t>
  </si>
  <si>
    <t>14.13</t>
  </si>
  <si>
    <t>14.1</t>
  </si>
  <si>
    <t>14.2</t>
  </si>
  <si>
    <t>14.3</t>
  </si>
  <si>
    <t>14.4</t>
  </si>
  <si>
    <t>14.5</t>
  </si>
  <si>
    <t>14.6</t>
  </si>
  <si>
    <t>14.7</t>
  </si>
  <si>
    <t>14.8</t>
  </si>
  <si>
    <t>14.9</t>
  </si>
  <si>
    <t>14.10</t>
  </si>
  <si>
    <t>14.11</t>
  </si>
  <si>
    <t>14.12</t>
  </si>
  <si>
    <t>14.13_Especificar</t>
  </si>
  <si>
    <t xml:space="preserve">j. </t>
  </si>
  <si>
    <t>Periodicidad de la recoleccion / actualizacion REGULAR</t>
  </si>
  <si>
    <t>16.1.1</t>
  </si>
  <si>
    <t>16.1.2</t>
  </si>
  <si>
    <t>16.1.3</t>
  </si>
  <si>
    <t>16.1.4</t>
  </si>
  <si>
    <t>16.1.5</t>
  </si>
  <si>
    <t>16.1.6</t>
  </si>
  <si>
    <t>16.1.7</t>
  </si>
  <si>
    <t>16.1.8</t>
  </si>
  <si>
    <t>16.1.9</t>
  </si>
  <si>
    <t>16.1.10</t>
  </si>
  <si>
    <t>16.1.11</t>
  </si>
  <si>
    <t>16.1.11 Especificar</t>
  </si>
  <si>
    <t>Otras Coberturas Especificar</t>
  </si>
  <si>
    <t>Otro nivel de desagregacion Especificar</t>
  </si>
  <si>
    <t>Año de Inicio con la metodologia</t>
  </si>
  <si>
    <t>20.1.1</t>
  </si>
  <si>
    <t>20.1.2</t>
  </si>
  <si>
    <t>20.1.3.</t>
  </si>
  <si>
    <t>22.1.1</t>
  </si>
  <si>
    <t>22.1.2</t>
  </si>
  <si>
    <t>22.1.3</t>
  </si>
  <si>
    <t>22.1.4</t>
  </si>
  <si>
    <t>22.1.5</t>
  </si>
  <si>
    <t>22.1.6</t>
  </si>
  <si>
    <t>22.1.7</t>
  </si>
  <si>
    <t>22.1.8</t>
  </si>
  <si>
    <t>22.1.9</t>
  </si>
  <si>
    <t>22.1.10</t>
  </si>
  <si>
    <t>22.1.11</t>
  </si>
  <si>
    <t>22.1.11 Especificar</t>
  </si>
  <si>
    <t>11. Metodología de la Operación Estadística</t>
  </si>
  <si>
    <t>Nivel:</t>
  </si>
  <si>
    <t>1.1</t>
  </si>
  <si>
    <t>1.2</t>
  </si>
  <si>
    <t>1.3</t>
  </si>
  <si>
    <t>1.4</t>
  </si>
  <si>
    <t>1.5</t>
  </si>
  <si>
    <t>1.6</t>
  </si>
  <si>
    <t>1.7</t>
  </si>
  <si>
    <t>1.8</t>
  </si>
  <si>
    <t>1.9</t>
  </si>
  <si>
    <t>1.10</t>
  </si>
  <si>
    <t>1.11</t>
  </si>
  <si>
    <t>1.12</t>
  </si>
  <si>
    <t>2.1</t>
  </si>
  <si>
    <t>2.2</t>
  </si>
  <si>
    <t>2.3</t>
  </si>
  <si>
    <t>2.4</t>
  </si>
  <si>
    <t>2.5</t>
  </si>
  <si>
    <t>2.6</t>
  </si>
  <si>
    <t>2.7</t>
  </si>
  <si>
    <t>2.8</t>
  </si>
  <si>
    <t>2.9</t>
  </si>
  <si>
    <t>2.10</t>
  </si>
  <si>
    <t>2.11</t>
  </si>
  <si>
    <t>2.12</t>
  </si>
  <si>
    <t>2.13</t>
  </si>
  <si>
    <t>2.14</t>
  </si>
  <si>
    <t>2.15</t>
  </si>
  <si>
    <t>3.1</t>
  </si>
  <si>
    <t>3.2</t>
  </si>
  <si>
    <t>3.3</t>
  </si>
  <si>
    <t>3.4</t>
  </si>
  <si>
    <t>3.5</t>
  </si>
  <si>
    <t>4.1</t>
  </si>
  <si>
    <t>4.2</t>
  </si>
  <si>
    <t>4.3</t>
  </si>
  <si>
    <t>4.4</t>
  </si>
  <si>
    <t>1.1.1</t>
  </si>
  <si>
    <t>1.1.2</t>
  </si>
  <si>
    <t>1.1.3</t>
  </si>
  <si>
    <t>1.1.4</t>
  </si>
  <si>
    <t>1.2.1</t>
  </si>
  <si>
    <t>1.2.2</t>
  </si>
  <si>
    <t>1.3.1</t>
  </si>
  <si>
    <t>1.3.2</t>
  </si>
  <si>
    <t>1.3.3</t>
  </si>
  <si>
    <t>1.4.1</t>
  </si>
  <si>
    <t>1.4.2</t>
  </si>
  <si>
    <t>1.4.3</t>
  </si>
  <si>
    <t>1.4.4</t>
  </si>
  <si>
    <t>1.4.5</t>
  </si>
  <si>
    <t>1.4.6</t>
  </si>
  <si>
    <t>1.5.1</t>
  </si>
  <si>
    <t>1.5.2</t>
  </si>
  <si>
    <t>1.5.3</t>
  </si>
  <si>
    <t>1.5.4</t>
  </si>
  <si>
    <t>1.5.5</t>
  </si>
  <si>
    <t>1.5.6</t>
  </si>
  <si>
    <t>1.6.1</t>
  </si>
  <si>
    <t>1.6.2</t>
  </si>
  <si>
    <t>1.7.1</t>
  </si>
  <si>
    <t>1.7.2</t>
  </si>
  <si>
    <t>1.7.3</t>
  </si>
  <si>
    <t>1.7.4</t>
  </si>
  <si>
    <t>1.9.1</t>
  </si>
  <si>
    <t>1.9.2</t>
  </si>
  <si>
    <t>1.9.3</t>
  </si>
  <si>
    <t>1.9.4</t>
  </si>
  <si>
    <t>2.1.1</t>
  </si>
  <si>
    <t>2.1.2</t>
  </si>
  <si>
    <t>2.1.3</t>
  </si>
  <si>
    <t>2.2.1</t>
  </si>
  <si>
    <t>2.2.2</t>
  </si>
  <si>
    <t>2.2.3</t>
  </si>
  <si>
    <t>2.2.4</t>
  </si>
  <si>
    <t>2.8.1</t>
  </si>
  <si>
    <t>2.8.2</t>
  </si>
  <si>
    <t>3.1.1</t>
  </si>
  <si>
    <t>3.1.2</t>
  </si>
  <si>
    <t>3.1.3</t>
  </si>
  <si>
    <t>3.1.4</t>
  </si>
  <si>
    <t>3.3.1</t>
  </si>
  <si>
    <t>3.3.2</t>
  </si>
  <si>
    <t>3.3.3</t>
  </si>
  <si>
    <t>1.04.2 Acceso a la Educación</t>
  </si>
  <si>
    <t>1.07.4 Riesgos del trabajo</t>
  </si>
  <si>
    <t>1.10.1 Circulación de diarios, libros, revistas</t>
  </si>
  <si>
    <t>1.10.2 Cine, radio, TV y espectáculos</t>
  </si>
  <si>
    <t>1.10.3 Museos, bibliotecas, congresos, exposiciones</t>
  </si>
  <si>
    <t xml:space="preserve">2.02.1 Agricultura </t>
  </si>
  <si>
    <t xml:space="preserve">2.02.2 Ganadería y animales de corral </t>
  </si>
  <si>
    <t xml:space="preserve">2.02.3 Pesca y acuicultura </t>
  </si>
  <si>
    <t>2.02.4 Producción forestal</t>
  </si>
  <si>
    <t>2.08.2 Seguros</t>
  </si>
  <si>
    <t>3.01.1 Agua, aire, tratamiento de residuos, desastres naturales, orografía, hidrografía, clima</t>
  </si>
  <si>
    <t xml:space="preserve">3.01.3 Parques nacionales, reservas ecológicas u otras áreas protegidas y bosques </t>
  </si>
  <si>
    <t>3.03.3 E-learning</t>
  </si>
  <si>
    <t>1</t>
  </si>
  <si>
    <t>2</t>
  </si>
  <si>
    <t>3</t>
  </si>
  <si>
    <t>4</t>
  </si>
  <si>
    <t>5</t>
  </si>
  <si>
    <t>6</t>
  </si>
  <si>
    <t>Clasificación Temática de Operaciones Estadísticas</t>
  </si>
  <si>
    <t>Las notas explicativas se presentan intercaladas según la necesidad.</t>
  </si>
  <si>
    <t>Códigos</t>
  </si>
  <si>
    <t>Dominio, Tema, Subtema</t>
  </si>
  <si>
    <t/>
  </si>
  <si>
    <t xml:space="preserve">Comprende información sobre hogares, viviendas y población y las actividades derivadas de la participación de las personas en el ámbito social. </t>
  </si>
  <si>
    <t>01</t>
  </si>
  <si>
    <t>02</t>
  </si>
  <si>
    <t>03</t>
  </si>
  <si>
    <t xml:space="preserve">Excluye: </t>
  </si>
  <si>
    <t>04</t>
  </si>
  <si>
    <t>05</t>
  </si>
  <si>
    <t>06</t>
  </si>
  <si>
    <t>Excluye:</t>
  </si>
  <si>
    <t>07</t>
  </si>
  <si>
    <t>08</t>
  </si>
  <si>
    <t>09</t>
  </si>
  <si>
    <t>10</t>
  </si>
  <si>
    <t>11</t>
  </si>
  <si>
    <t>12</t>
  </si>
  <si>
    <t>Comprende estadísticas sobre venta por mayor y menor de bienes y servicios; y sobre actividades de bares y restaurantes. Refiere al comercio interno.</t>
  </si>
  <si>
    <t>13</t>
  </si>
  <si>
    <t>14</t>
  </si>
  <si>
    <t>15</t>
  </si>
  <si>
    <t>Comprende información sobre salarios y otras remuneraciones al trabajo pagadas por las empresas y otras organizaciones.</t>
  </si>
  <si>
    <t>Comprende información sobre medio ambiente y aquellas temáticas que atraviesan más de un dominio.</t>
  </si>
  <si>
    <t>Comprende información sobre condiciones de vida de la población y hogares en sentido amplio, incluyendo medidas de desigualdad y pobreza (como necesidades básicas insatisfechas),  inclusión y exclusión social, indicadores de situación social, calidad de vida, desarrollo del milenio u otros del desarrollo humano.</t>
  </si>
  <si>
    <t>Comprende obras de referencia con datos estadísticos de múltiples dominios.</t>
  </si>
  <si>
    <t>Comprende modelos estadísticos, notas técnicas y documentos sobre los procedimientos metodológicos empleados en las diversas fases de planificación, ejecución y tratamiento de datos de estudios e investigaciones, incluyendo tanto los relevamientos censales y las encuestas por muestreo, como los indicadores de coyuntura.</t>
  </si>
  <si>
    <t>Comprende estudios de naturaleza técnica o metodológica, informes de consultorías, traducciones relevantes para la actividad estadística, glosarios, documentos de metadatos, normas legales, organizacionales o técnicas -por ejemplo sobre secreto estadístico y confidencialidad de los datos.</t>
  </si>
  <si>
    <t>Ver Clasificador</t>
  </si>
  <si>
    <t>1.09.1 Sistema judicial</t>
  </si>
  <si>
    <t>1.01.1 Composición y distribución</t>
  </si>
  <si>
    <t>1.01.2 Dinámica demográfica y estadísticas vitales</t>
  </si>
  <si>
    <t>1.01.3 Migraciones</t>
  </si>
  <si>
    <t>1.01.4 Familia y Hogares</t>
  </si>
  <si>
    <t>1.02.1 Género</t>
  </si>
  <si>
    <t>1.02.2 Grupos poblacionales específicos</t>
  </si>
  <si>
    <t>1.03.1 Mercado de trabajo</t>
  </si>
  <si>
    <t>1.03.2 Condiciones de trabajo</t>
  </si>
  <si>
    <t>1.03.3 Relaciones laborales</t>
  </si>
  <si>
    <t>1.04.1 Nivel de Educación</t>
  </si>
  <si>
    <t>1.04.3 Rendimiento escolar</t>
  </si>
  <si>
    <t>1.04.4 Recursos en educación</t>
  </si>
  <si>
    <t>1.04.5 Universidades</t>
  </si>
  <si>
    <t>1.04.6 Educación informal</t>
  </si>
  <si>
    <t>1.05.1 Morbilidad</t>
  </si>
  <si>
    <t>1.05.2 Atención de la salud</t>
  </si>
  <si>
    <t>1.05.3 Recursos en salud</t>
  </si>
  <si>
    <t>1.05.4 Medicamentos</t>
  </si>
  <si>
    <t>1.05.5 Prevención de la salud</t>
  </si>
  <si>
    <t>1.05.6 Determinantes de la salud</t>
  </si>
  <si>
    <t>1.06.1 Ingresos de hogares</t>
  </si>
  <si>
    <t>1.06.2 Gasto y consumo de los hogares</t>
  </si>
  <si>
    <t>1.07.1 Jubilaciones, pensiones y asignaciones familiares</t>
  </si>
  <si>
    <t>1.07.3 Planes de protección social</t>
  </si>
  <si>
    <t>1.09.2 Delincuencia y Sistema penitenciario</t>
  </si>
  <si>
    <t>1.09.3 Derechos humanos</t>
  </si>
  <si>
    <t>1.09.4 Accidentes</t>
  </si>
  <si>
    <t>1.10.4 Deportes y juegos de azar</t>
  </si>
  <si>
    <t>1.10.5 Industrias culturales</t>
  </si>
  <si>
    <t>1.11.1 Administración pública</t>
  </si>
  <si>
    <t>1.11.2 Participación política y social</t>
  </si>
  <si>
    <t>2.01.1 Cuentas nacionales</t>
  </si>
  <si>
    <t>2.01.2 Finanzas públicas</t>
  </si>
  <si>
    <t>2.01.3 Sector externo</t>
  </si>
  <si>
    <t>2.08.1 Mercado financiero, Mercado monetario y Banca</t>
  </si>
  <si>
    <t>3.01.2 Infraestructura física</t>
  </si>
  <si>
    <t>3.01.4 Desarrollo sostenible</t>
  </si>
  <si>
    <t>3.03.1 Acceso y utilización de Internet</t>
  </si>
  <si>
    <t>Estructura: dominios, temas y subtemas</t>
  </si>
  <si>
    <t>0</t>
  </si>
  <si>
    <t>1.01.0. Población</t>
  </si>
  <si>
    <t>1.02.0. Género y grupos poblacionales</t>
  </si>
  <si>
    <t>1.03.0. Trabajo</t>
  </si>
  <si>
    <t>1.04.0. Educación</t>
  </si>
  <si>
    <t>1.05.0. Salud</t>
  </si>
  <si>
    <t xml:space="preserve">1.06.0. Ingreso, gasto y consumo de los hogares </t>
  </si>
  <si>
    <t>1.07.0. Protección social</t>
  </si>
  <si>
    <t xml:space="preserve">1.08.0. Vivienda </t>
  </si>
  <si>
    <t>1.09.0. Justicia y seguridad</t>
  </si>
  <si>
    <t>1.10.0. Cultura, Recreación y Deportes</t>
  </si>
  <si>
    <t>1.11.0. Administración pública; Participación política y social</t>
  </si>
  <si>
    <t xml:space="preserve">1.12.0. Uso del tiempo </t>
  </si>
  <si>
    <t>2.01.0. Estadísticas macroeconómicas</t>
  </si>
  <si>
    <t>2.02.0. Agricultura, Ganadería, Pesca y acuicultura, Producción forestal</t>
  </si>
  <si>
    <t>2.03.0. Industrias extractivas</t>
  </si>
  <si>
    <t xml:space="preserve">2.05.0. Construcción </t>
  </si>
  <si>
    <t xml:space="preserve">2.06.0. Transporte </t>
  </si>
  <si>
    <t xml:space="preserve">2.07.0. Comercio </t>
  </si>
  <si>
    <t xml:space="preserve">2.08.0. Finanzas, banca y seguros </t>
  </si>
  <si>
    <t xml:space="preserve">3.01.0. Medio ambiente </t>
  </si>
  <si>
    <t>3.02.0. Condiciones de vida y pobreza</t>
  </si>
  <si>
    <t xml:space="preserve">3.04.0. Emprendedorismo </t>
  </si>
  <si>
    <t>3.05.0. Anuarios y compendios similares</t>
  </si>
  <si>
    <t xml:space="preserve">4.01.0. Metodología </t>
  </si>
  <si>
    <t>4.02.0. Clasificaciones y nomenclaturas</t>
  </si>
  <si>
    <t>4.03.0. Directorios y marcos muestrales</t>
  </si>
  <si>
    <t>4.04.0. Otros documentos técnicos</t>
  </si>
  <si>
    <t>Compañías de seguros y fondos de pensiones, incluidos en 2.08.2.</t>
  </si>
  <si>
    <t xml:space="preserve">Industria de transformación / manufacturera </t>
  </si>
  <si>
    <t>2.09.0. Otros servicios</t>
  </si>
  <si>
    <t>2.10.0. Energía</t>
  </si>
  <si>
    <t>2.11.0. Turismo</t>
  </si>
  <si>
    <t>2.12.0. Precios</t>
  </si>
  <si>
    <t>2.13.0. Empresas y otras estadísticas económicas especiales</t>
  </si>
  <si>
    <t xml:space="preserve">2.15.0. Costo laboral </t>
  </si>
  <si>
    <t>Parques nacionales, reservas ecológicas u otras áreas protegidas, incluidos en 3.01.4.</t>
  </si>
  <si>
    <t>Incluye estadísticas sobre variaciones y precios de bienes y servicios minoristas y mayoristas, costos de la construcción y los precios de otros sectores de la economía.</t>
  </si>
  <si>
    <t>Comprende información sobre unidades económicas que producen bienes y servicios con el principal objetivo de generar ocupación e ingresos para las personas, operando típicamente con bajo nivel de organización, con baja, precaria o ninguna división entre trabajo y capital como factores de producción y en pequeña escala, estando o no formalmente constituidas.</t>
  </si>
  <si>
    <t>Empresas y redes de telecomunicación y comercio electrónico:</t>
  </si>
  <si>
    <t>3.03.2 Empresas y redes de telecomunicación y comercio electrónico</t>
  </si>
  <si>
    <t>Comprende desarrollos teórico-metodológicos que constituyen la infraestructura para la elaboración de las estadísticas.</t>
  </si>
  <si>
    <t>Comprende listados/directorios de unidades económicas (empresas, establecimientos, operaciones estadísticas, etc.), viviendas, entre otros, utilizados para la selección de muestras. Incluye Sistemas de Información Georreferenciada.</t>
  </si>
  <si>
    <t xml:space="preserve">2.04.0. Industria de transformación / manufacturera </t>
  </si>
  <si>
    <t>2.14.0. Ciencia, Tecnología e Innovación Productiva</t>
  </si>
  <si>
    <t>1.07.2 Obras sociales</t>
  </si>
  <si>
    <t>2.10.1</t>
  </si>
  <si>
    <t>2.10.1 Petróleo, gas y otros combustibles</t>
  </si>
  <si>
    <t>2.10.2</t>
  </si>
  <si>
    <t>2.10.2 Energía eléctrica</t>
  </si>
  <si>
    <t>2.11.1 Movimiento de turistas</t>
  </si>
  <si>
    <t>2.11.2 Gastos de turistas</t>
  </si>
  <si>
    <t>2.11.3</t>
  </si>
  <si>
    <t>2.11.3 Actividad e infraestructura de la industria turística</t>
  </si>
  <si>
    <t>2.11.4</t>
  </si>
  <si>
    <t>2.11.4 Cuenta satélite de turismo</t>
  </si>
  <si>
    <t>2.13.1</t>
  </si>
  <si>
    <t>2.13.2</t>
  </si>
  <si>
    <t>2.13.2 Entidades sin fines de lucro</t>
  </si>
  <si>
    <t>2.13.3</t>
  </si>
  <si>
    <t>2.13.3 PYMES</t>
  </si>
  <si>
    <t>2.13.4</t>
  </si>
  <si>
    <t>2.13.4 Sector informal</t>
  </si>
  <si>
    <t>2.14.1 Investigación y desarrollo</t>
  </si>
  <si>
    <t>2.14.2 Patentes</t>
  </si>
  <si>
    <t>2.14.3 Recursos en ciencia y tecnología</t>
  </si>
  <si>
    <t>Bolivia</t>
  </si>
  <si>
    <t>(marcar todas las sub opciones que correspondan)</t>
  </si>
  <si>
    <t xml:space="preserve"> DOMINIO</t>
  </si>
  <si>
    <t xml:space="preserve"> TEMA</t>
  </si>
  <si>
    <t xml:space="preserve"> SUBTEMA</t>
  </si>
  <si>
    <t>20.1. Difusión Pública</t>
  </si>
  <si>
    <t>D. CONTACTO</t>
  </si>
  <si>
    <t>De uso interno (si corresponde)</t>
  </si>
  <si>
    <t xml:space="preserve">Es la unidad o ente estadístico de mayor jerarquía, responsable y promotor de la operación estadística. </t>
  </si>
  <si>
    <t>Se refiere al área administrativa u orgánica cuya responsabilidad primaria es la realización de la OE.</t>
  </si>
  <si>
    <t xml:space="preserve">Responder sólo cuando se haya seleccionado una de las opciones de los grupos 11.1 u 11.2. </t>
  </si>
  <si>
    <t>Podrá seleccionarse de este listado más de una unidad de análisis para una misma OE.</t>
  </si>
  <si>
    <t xml:space="preserve">Responder sólo cuando se haya seleccionado una de las opciones del grupo 11.3. </t>
  </si>
  <si>
    <t xml:space="preserve">Indicar el nombre de hasta 10 indicadores principales elaborados por esta OE. </t>
  </si>
  <si>
    <t>Se refiere al alcance territorial o ámbito de aplicación de la OE.</t>
  </si>
  <si>
    <t>Indicar el año en que fueron divulgados los primeros resultados con la metodología vigente:</t>
  </si>
  <si>
    <t>Marcar las opciones que correspondan</t>
  </si>
  <si>
    <t>Consignar Ley, Decreto, Disposición u otra legislación de creación. Incluir su número y/o nombre específico.</t>
  </si>
  <si>
    <t xml:space="preserve">Completar la temática de la operación estadística. De ser necesario, podrá agregar hasta dos temáticas más que </t>
  </si>
  <si>
    <t xml:space="preserve">completen la descripción. Dentro de cada tema podrá seleccionar más de un subtema.
</t>
  </si>
  <si>
    <t>adicciones, etc.)</t>
  </si>
  <si>
    <t>Marcar las opciones que correspondan.</t>
  </si>
  <si>
    <t xml:space="preserve">Se refiere a la población que se está caracterizando con los datos estadísticos y para las cuales se hicieron las </t>
  </si>
  <si>
    <t>estimaciones. Está delimitada en términos de contenido, espacio y tiempo.</t>
  </si>
  <si>
    <t>Corresponde a la entidad objeto de estudio sobre la que se presentan las conclusiones de la investigación.</t>
  </si>
  <si>
    <t xml:space="preserve">Expresar hasta 10 variables principales de la OE en su forma más general y simple, sin llegar a especificaciones </t>
  </si>
  <si>
    <t>(por ejemplo, sexo, nivel educativo).</t>
  </si>
  <si>
    <t>Se puede marcar más de una opción</t>
  </si>
  <si>
    <t>Marcar una única opción (según corresponda)</t>
  </si>
  <si>
    <t xml:space="preserve">Se trata del menor nivel de desagregación geográfica en el que se presentan los datos de la OE, sobreentendiéndose </t>
  </si>
  <si>
    <t>que se dispone, también de la misma información para los niveles más agregados.</t>
  </si>
  <si>
    <t>Consignar hasta dos contactos.</t>
  </si>
  <si>
    <t>Indicar el número del ítem al que se refiere el comentario.</t>
  </si>
  <si>
    <t xml:space="preserve">Especificar a los otros organismos que participan en la Operación Estadística indicando hasta tres, el nombre del </t>
  </si>
  <si>
    <t>o los organismos y el tipo de participación.</t>
  </si>
  <si>
    <t>8.1.3.a. Subtema</t>
  </si>
  <si>
    <t>8.1.3.b. Subtema</t>
  </si>
  <si>
    <t>8.1.3.c. Subtema</t>
  </si>
  <si>
    <t xml:space="preserve"> 8.3.3.a. Subtema</t>
  </si>
  <si>
    <t xml:space="preserve"> 8.3.3.b. Subtema</t>
  </si>
  <si>
    <t xml:space="preserve"> 8.3.3.c. Subtema</t>
  </si>
  <si>
    <t xml:space="preserve"> 8.2.3.a. Subtema</t>
  </si>
  <si>
    <t xml:space="preserve"> 8.2.3.b. Subtema</t>
  </si>
  <si>
    <t xml:space="preserve"> 8.2.3.c. Subtema</t>
  </si>
  <si>
    <t>Subtema1</t>
  </si>
  <si>
    <t>Subtema2</t>
  </si>
  <si>
    <t>Subtema3</t>
  </si>
  <si>
    <t>No aplica</t>
  </si>
  <si>
    <t>20.1.3.1</t>
  </si>
  <si>
    <t>20.1.3.2</t>
  </si>
  <si>
    <t>20.1.3.3</t>
  </si>
  <si>
    <t>20.1.3.4</t>
  </si>
  <si>
    <t>20.1.3.5</t>
  </si>
  <si>
    <t xml:space="preserve">Resultados agregados: </t>
  </si>
  <si>
    <t xml:space="preserve">Microdatos: </t>
  </si>
  <si>
    <t xml:space="preserve">Informacion georreferenciada: </t>
  </si>
  <si>
    <t xml:space="preserve">Cuestionario: </t>
  </si>
  <si>
    <t xml:space="preserve">Metodología: </t>
  </si>
  <si>
    <t>Resultados agregados</t>
  </si>
  <si>
    <t>Microdatos</t>
  </si>
  <si>
    <t>Informacion georreferenciada</t>
  </si>
  <si>
    <t>Metodología</t>
  </si>
  <si>
    <t>Cuestionario</t>
  </si>
  <si>
    <t>Contacto 1</t>
  </si>
  <si>
    <t>Contacto 2</t>
  </si>
  <si>
    <t>Telefono 1</t>
  </si>
  <si>
    <t>Telefono 2</t>
  </si>
  <si>
    <t>Correo electronico 1</t>
  </si>
  <si>
    <t>Correo electronico 2</t>
  </si>
  <si>
    <t xml:space="preserve">, </t>
  </si>
  <si>
    <t xml:space="preserve">Por ejemplo: Porcentaje de mujeres de 14 años y más por patología, según edad; Índice de masculinidad; </t>
  </si>
  <si>
    <t>Ingresos medios por quintil; Tiempo de espera media de atención de una consulta y otros.</t>
  </si>
  <si>
    <t>Es una característica de una unidad que está siendo observada, que puede asumir uno o un conjunto de valores a los</t>
  </si>
  <si>
    <t>que se atribuye una medida numérica (por ejemplo, cantidad de hijos, ingresos) o una categoría de una clasificación</t>
  </si>
  <si>
    <t>Expresar en una o dos palabras el/los conceptos que ayuden a especificar la temática consignada en el ítem anterior</t>
  </si>
  <si>
    <t xml:space="preserve">o que permitan la identificación de la OE en una búsqueda. (Por ejemplo, distribución del ingreso, salud reproductiva, </t>
  </si>
  <si>
    <t xml:space="preserve">exhaustivas o completas. Pueden incluirse variables simples (como edad) o construidas (como condición de actividad). </t>
  </si>
  <si>
    <t xml:space="preserve">8.2.2. Tema </t>
  </si>
  <si>
    <t xml:space="preserve">8.3.2. Tema </t>
  </si>
  <si>
    <t xml:space="preserve">8.1.2. Tema </t>
  </si>
  <si>
    <t xml:space="preserve">Composición y distribución: </t>
  </si>
  <si>
    <t xml:space="preserve">Dinámica demográfica y estadísticas vitales: </t>
  </si>
  <si>
    <t xml:space="preserve">Migraciones: </t>
  </si>
  <si>
    <t>Familia y Hogares:</t>
  </si>
  <si>
    <t xml:space="preserve">Género: </t>
  </si>
  <si>
    <t xml:space="preserve">Grupos poblacionales específicos: </t>
  </si>
  <si>
    <t xml:space="preserve"> Mercado de trabajo: </t>
  </si>
  <si>
    <t xml:space="preserve"> Condiciones de trabajo: </t>
  </si>
  <si>
    <t xml:space="preserve"> Relaciones laborales: </t>
  </si>
  <si>
    <t>Ingresos de hogares, incluido en 1.06.1.
Seguro de desempleo y beneficios de la protección social, incluido en 1.07.3.
Actividades no remuneradas (voluntariado, quehaceres domésticos), incluido en 1.12.0 Uso del tiempo.
Sector informal, incluido en 2.13.4. 
Salarios y otras remuneraciones, incluido en 2.15.0 Costo laboral.</t>
  </si>
  <si>
    <t xml:space="preserve">Nivel de Educación: </t>
  </si>
  <si>
    <t xml:space="preserve">Rendimiento escolar: </t>
  </si>
  <si>
    <t xml:space="preserve">Recursos en educación: </t>
  </si>
  <si>
    <t xml:space="preserve">Universidades: </t>
  </si>
  <si>
    <t xml:space="preserve">Morbilidad: </t>
  </si>
  <si>
    <t xml:space="preserve">Atención de la salud: </t>
  </si>
  <si>
    <t xml:space="preserve">Recursos en salud: </t>
  </si>
  <si>
    <t xml:space="preserve">Medicamentos: </t>
  </si>
  <si>
    <t xml:space="preserve">Determinantes de la salud: </t>
  </si>
  <si>
    <t xml:space="preserve">Ingreso, gasto y consumo de los hogares </t>
  </si>
  <si>
    <t xml:space="preserve">Gasto y consumo de los hogares: </t>
  </si>
  <si>
    <t xml:space="preserve">Jubilaciones, pensiones y asignaciones familiares: </t>
  </si>
  <si>
    <t>Obras sociales:</t>
  </si>
  <si>
    <t xml:space="preserve">Planes de protección social: </t>
  </si>
  <si>
    <t xml:space="preserve">Sistema judicial: </t>
  </si>
  <si>
    <t xml:space="preserve">Delincuencia y Sistema penitenciario: </t>
  </si>
  <si>
    <t xml:space="preserve">Derechos humanos: </t>
  </si>
  <si>
    <t xml:space="preserve">Accidentes: </t>
  </si>
  <si>
    <t xml:space="preserve">Deportes y juegos de azar: </t>
  </si>
  <si>
    <t xml:space="preserve">Industrias culturales: </t>
  </si>
  <si>
    <t xml:space="preserve">Administración pública: </t>
  </si>
  <si>
    <t xml:space="preserve">Participación política y social: </t>
  </si>
  <si>
    <t xml:space="preserve">Cuentas nacionales: </t>
  </si>
  <si>
    <t xml:space="preserve">Finanzas públicas: </t>
  </si>
  <si>
    <t xml:space="preserve">Sector externo: </t>
  </si>
  <si>
    <t xml:space="preserve">Ganadería y animales de corral </t>
  </si>
  <si>
    <t xml:space="preserve">Mercado financiero, Mercado monetario y Banca: </t>
  </si>
  <si>
    <t xml:space="preserve">Petróleo, gas y otros combustibles: </t>
  </si>
  <si>
    <t xml:space="preserve">Energía eléctrica: </t>
  </si>
  <si>
    <t xml:space="preserve">Movimiento de turistas: </t>
  </si>
  <si>
    <t xml:space="preserve">Actividad e infraestructura de la industria turística: </t>
  </si>
  <si>
    <t>Salarios como costo laboral incluido en 2.15.0 Costo laboral y Tasas de interés, incluido en 2.08.1.</t>
  </si>
  <si>
    <t xml:space="preserve">Entidades sin fines de lucro: </t>
  </si>
  <si>
    <t xml:space="preserve">PYMES: </t>
  </si>
  <si>
    <t xml:space="preserve">Investigación y desarrollo: </t>
  </si>
  <si>
    <t xml:space="preserve">Desarrollo sostenible: </t>
  </si>
  <si>
    <t>Ingresos, gasto y consumo de los hogares y la población incluido en 1.06.0.</t>
  </si>
  <si>
    <t xml:space="preserve">Acceso y utilización de Internet: </t>
  </si>
  <si>
    <t>Descrip_1</t>
  </si>
  <si>
    <t>Descrip_2</t>
  </si>
  <si>
    <t>Descrip_3</t>
  </si>
  <si>
    <t>Descrip_4</t>
  </si>
  <si>
    <t>Descrip_5</t>
  </si>
  <si>
    <t>Descrip_6</t>
  </si>
  <si>
    <t>Descrip_7</t>
  </si>
  <si>
    <t>Descrip_8</t>
  </si>
  <si>
    <t>Descrip_9</t>
  </si>
  <si>
    <t xml:space="preserve">3.03.0. Sociedad de la información  </t>
  </si>
  <si>
    <t>2.13.1 Empresas</t>
  </si>
  <si>
    <t>Decision administrativa / Res.</t>
  </si>
  <si>
    <t>14.1. Personas</t>
  </si>
  <si>
    <t>14.2. Hogares, Familias, Unidades Domésticas</t>
  </si>
  <si>
    <t>14.3. Hechos Sociales</t>
  </si>
  <si>
    <t>14.4. Viviendas</t>
  </si>
  <si>
    <t>14.5. Entidades sin fines de lucro</t>
  </si>
  <si>
    <t>14.6. Establecimiento / Unidad local</t>
  </si>
  <si>
    <t>14.7. Empresas</t>
  </si>
  <si>
    <t>14.8. Productos / Producción o Precios de bienes y servicios</t>
  </si>
  <si>
    <t>14.9. Transacciones económicas y financieras</t>
  </si>
  <si>
    <t>14.10. Organismos gubernamentales y políticos</t>
  </si>
  <si>
    <t>14.11. Fenómenos y recursos naturales</t>
  </si>
  <si>
    <t>14.12. Áreas geográficas</t>
  </si>
  <si>
    <t>14.13. Otras</t>
  </si>
  <si>
    <t>Var_1</t>
  </si>
  <si>
    <t>Var_2</t>
  </si>
  <si>
    <t>Var_3</t>
  </si>
  <si>
    <t>Var_4</t>
  </si>
  <si>
    <t>Var_5</t>
  </si>
  <si>
    <t>Var_6</t>
  </si>
  <si>
    <t>Var_7</t>
  </si>
  <si>
    <t>Var_8</t>
  </si>
  <si>
    <t>Var_9</t>
  </si>
  <si>
    <t>Var_10</t>
  </si>
  <si>
    <t>Indic_1</t>
  </si>
  <si>
    <t>Indic_2</t>
  </si>
  <si>
    <t>Indic_3</t>
  </si>
  <si>
    <t>Indic_4</t>
  </si>
  <si>
    <t>Indic_5</t>
  </si>
  <si>
    <t>Indic_6</t>
  </si>
  <si>
    <t>Indic_7</t>
  </si>
  <si>
    <t>Indic_8</t>
  </si>
  <si>
    <t>Indic_9</t>
  </si>
  <si>
    <t>Indic_10</t>
  </si>
  <si>
    <t>16.1.1. Diaria</t>
  </si>
  <si>
    <t>16.1.2. Semanal</t>
  </si>
  <si>
    <t>16.1.3. Mensual</t>
  </si>
  <si>
    <t>16.1.4. Bimestral</t>
  </si>
  <si>
    <t>16.1.5. Trimestral</t>
  </si>
  <si>
    <t>16.1.6. Semestral</t>
  </si>
  <si>
    <t>16.1.7. Anual</t>
  </si>
  <si>
    <t>16.1.8. Bienal</t>
  </si>
  <si>
    <t>16.1.9. Quinquenal</t>
  </si>
  <si>
    <t>16.1.10. Decenal</t>
  </si>
  <si>
    <t>16.1.11. Otra</t>
  </si>
  <si>
    <t>20.1.1. Publicación impresa</t>
  </si>
  <si>
    <t>20.1.2. Publicación en soporte digital (CD, DVD, etc.)</t>
  </si>
  <si>
    <t>20.1.3. Por Internet</t>
  </si>
  <si>
    <t>22.1.1. Diaria</t>
  </si>
  <si>
    <t>22.1.2. Semanal</t>
  </si>
  <si>
    <t>22.1.3. Mensual</t>
  </si>
  <si>
    <t>22.1.4. Bimestral</t>
  </si>
  <si>
    <t>22.1.5. Trimestral</t>
  </si>
  <si>
    <t>22.1.6. Semestral</t>
  </si>
  <si>
    <t>22.1.7. Anual</t>
  </si>
  <si>
    <t>22.1.8. Bienal</t>
  </si>
  <si>
    <t>22.1.9. Quinquenal</t>
  </si>
  <si>
    <t>22.1.10. Decenal</t>
  </si>
  <si>
    <t>22.1.11. Otra</t>
  </si>
  <si>
    <t>20. Tipo de difusión LINK</t>
  </si>
  <si>
    <t>11.2. Utilización de fuentes administrativas (Registros Administrativos)</t>
  </si>
  <si>
    <t>11.1. Obtención directa de datos estadísticos (Censos y Encuestas)</t>
  </si>
  <si>
    <t>11.3. Estadísticas derivadas y recopilaciones</t>
  </si>
  <si>
    <t>11.4. Infraestructura estadística</t>
  </si>
  <si>
    <t xml:space="preserve">11.5. Otras </t>
  </si>
  <si>
    <t>19.1. Referencia de los datos de la OE</t>
  </si>
  <si>
    <t>19.2. Inicio de la OE con la metodología vigente</t>
  </si>
  <si>
    <t>24.1. Teléfono</t>
  </si>
  <si>
    <t>24.2. Correo electrónico</t>
  </si>
  <si>
    <t>4.1. ¿Participan otros organismos en esta operación?</t>
  </si>
  <si>
    <t>8.1.</t>
  </si>
  <si>
    <t>8.2.</t>
  </si>
  <si>
    <t>8.3.</t>
  </si>
  <si>
    <t>15. Variables e Indicadores</t>
  </si>
  <si>
    <t>15.1. Variables</t>
  </si>
  <si>
    <t xml:space="preserve">15.2. Indicadores elaborados </t>
  </si>
  <si>
    <t>2.10.3</t>
  </si>
  <si>
    <t>2.10.3 Balance Energético</t>
  </si>
  <si>
    <t>2.13.5</t>
  </si>
  <si>
    <t>2.13.5 Unidades económicas</t>
  </si>
  <si>
    <t>Nombre del Organismo Participante</t>
  </si>
  <si>
    <t>Organismo 1</t>
  </si>
  <si>
    <t>Organismo 2</t>
  </si>
  <si>
    <t>Organismo 3</t>
  </si>
  <si>
    <t>Ficha técnica de Operaciones Estadísticas</t>
  </si>
  <si>
    <r>
      <t xml:space="preserve">Se considera </t>
    </r>
    <r>
      <rPr>
        <b/>
        <sz val="9"/>
        <color theme="1"/>
        <rFont val="Arial"/>
        <family val="2"/>
      </rPr>
      <t>Operación Estadística (OE)</t>
    </r>
    <r>
      <rPr>
        <sz val="9"/>
        <color theme="1"/>
        <rFont val="Arial"/>
        <family val="2"/>
      </rPr>
      <t xml:space="preserve"> al conjunto de actividades cuyo objetivo es:
</t>
    </r>
    <r>
      <rPr>
        <sz val="9"/>
        <color theme="1"/>
        <rFont val="Symbol"/>
        <family val="1"/>
        <charset val="2"/>
      </rPr>
      <t>®</t>
    </r>
    <r>
      <rPr>
        <sz val="9"/>
        <color theme="1"/>
        <rFont val="Arial"/>
        <family val="2"/>
      </rPr>
      <t xml:space="preserve"> la producción original de datos primarios mediante recolección propia de datos (Por ejemplo, Censo Nacional Docente, Censo de Población y Vivienda, Encuestas a Hogares).
</t>
    </r>
    <r>
      <rPr>
        <sz val="9"/>
        <color theme="1"/>
        <rFont val="Symbol"/>
        <family val="1"/>
        <charset val="2"/>
      </rPr>
      <t>®</t>
    </r>
    <r>
      <rPr>
        <sz val="9"/>
        <color theme="1"/>
        <rFont val="Arial"/>
        <family val="2"/>
      </rPr>
      <t xml:space="preserve"> la elaboración de estadísticas en base a datos administrativos originales (registros) (Por ejemplo, estadísticas vitales).
</t>
    </r>
    <r>
      <rPr>
        <sz val="9"/>
        <color theme="1"/>
        <rFont val="Symbol"/>
        <family val="1"/>
        <charset val="2"/>
      </rPr>
      <t>®</t>
    </r>
    <r>
      <rPr>
        <sz val="9"/>
        <color theme="1"/>
        <rFont val="Arial"/>
        <family val="2"/>
      </rPr>
      <t xml:space="preserve"> la elaboración de resultados en base a datos secundarios (Por ejemplo, Estimador Mensual Industrial) y la recopilación de resultados y la confección de análisis y de síntesis (Por ejemplo, cuentas nacionales, tablas de mortalidad, anuarios).
</t>
    </r>
    <r>
      <rPr>
        <sz val="9"/>
        <color theme="1"/>
        <rFont val="Symbol"/>
        <family val="1"/>
        <charset val="2"/>
      </rPr>
      <t>®</t>
    </r>
    <r>
      <rPr>
        <sz val="9"/>
        <color theme="1"/>
        <rFont val="Arial"/>
        <family val="2"/>
      </rPr>
      <t xml:space="preserve"> los trabajos de infraestructura y de normalización estadística (Por ejemplo, marcos muestrales, clasificadores y directorios).
Se relevarán las OE que satisfagan, por lo menos uno de los siguientes criterios:
</t>
    </r>
    <r>
      <rPr>
        <sz val="9"/>
        <color theme="1"/>
        <rFont val="Symbol"/>
        <family val="1"/>
        <charset val="2"/>
      </rPr>
      <t>®</t>
    </r>
    <r>
      <rPr>
        <sz val="9"/>
        <color theme="1"/>
        <rFont val="Arial"/>
        <family val="2"/>
      </rPr>
      <t xml:space="preserve"> deben existir datos recolectados o procesados del período en curso. 
</t>
    </r>
    <r>
      <rPr>
        <sz val="9"/>
        <color theme="1"/>
        <rFont val="Symbol"/>
        <family val="1"/>
        <charset val="2"/>
      </rPr>
      <t>®</t>
    </r>
    <r>
      <rPr>
        <sz val="9"/>
        <color theme="1"/>
        <rFont val="Arial"/>
        <family val="2"/>
      </rPr>
      <t xml:space="preserve"> son consideradas relevantes para el organismo o servicio responsable del Sistema Estadístico Nacional  de cada Estado Parte, siempre que sus últimos datos procesados o información resultante estén disponibles y continúen vigentes para su consulta. (Por ejemplo, censos de población, económicos u otros de similar envergadura)</t>
    </r>
  </si>
  <si>
    <t>Observaciones</t>
  </si>
  <si>
    <t xml:space="preserve">Seleccionar los códigos correspondientes de la “Clasificación Temática de Operaciones Estadísticas”.
</t>
  </si>
  <si>
    <t>Marcar una única opción entre todas las opciones de los subítem.</t>
  </si>
  <si>
    <t>23. Nombre y apellido de la persona que responde</t>
  </si>
  <si>
    <t>Se refiere a la frecuencia con que se recolectan los datos de las operaciones estadísticas.</t>
  </si>
  <si>
    <t>Por ejemplo, en el caso de un Anuario la actualización es anual.</t>
  </si>
  <si>
    <t>Comprende información sobre características demográficas de la población, tamaño y estructura (por edad y sexo), distribución espacial de la población, densidad, urbanización.</t>
  </si>
  <si>
    <t>Comprende fecundidad, mortalidad, natalidad, nupcialidad, registro civil. También documentos de identidad, pasaporte y certificado de antecedente policial.</t>
  </si>
  <si>
    <t>Comprende estadísticas de composición y tamaño del hogar, relación de parentesco, etc.</t>
  </si>
  <si>
    <t>Indicadores, síntesis y recopilaciones sobre las condiciones de vida de la población y los hogares, incluido en 3.02.0  Condiciones de vida y pobreza.</t>
  </si>
  <si>
    <t xml:space="preserve">Comprende estudios de género. </t>
  </si>
  <si>
    <t>Comprende información sobre segmentos de población agrupados por alguna característica común, por ejemplo la edad (niños, adolescentes, jóvenes), la etnia (pueblos originarios), las capacidades especiales (discapacidad/dificultades), etc.</t>
  </si>
  <si>
    <t xml:space="preserve">Comprende horas trabajadas, rendimiento, precariedad laboral, accidentes y lesiones de trabajo, salud y enfermedad en el trabajo, problemas de salud relacionados con el trabajo, etc. </t>
  </si>
  <si>
    <t>Comprende convenios colectivos, conflictividad laboral; huelgas y cierres patronales, participación sindical, etc.</t>
  </si>
  <si>
    <t>Repitencia, desgranamiento, evaluaciones de calidad.</t>
  </si>
  <si>
    <t>Recursos humanos y financieros invertidos en educación, gestión de la educación.</t>
  </si>
  <si>
    <t>Información sobre alumnos, docentes, no docentes y carreras universitarias.</t>
  </si>
  <si>
    <t>Educación no formal:</t>
  </si>
  <si>
    <t>Acceso y utilización de servicios de salud.</t>
  </si>
  <si>
    <t>Camas, hospitales, recursos humanos.</t>
  </si>
  <si>
    <t>Consumo.</t>
  </si>
  <si>
    <t>Estilo de vida, tabaquismo, nutrición, alcoholismo, consumo de drogas.</t>
  </si>
  <si>
    <t>Comprende ingresos monetarios y no monetarios.</t>
  </si>
  <si>
    <t>Gasto y consumo, deuda y equipamiento e inversiones de los hogares.</t>
  </si>
  <si>
    <t>Pobreza multidimensional incluido en 3.02.0 Condiciones de vida y pobreza
Condiciones de vida incluido en 3.02.0 Condiciones de vida y pobreza.</t>
  </si>
  <si>
    <t>Comprende aportantes y beneficiarios del sistema de previsión social.</t>
  </si>
  <si>
    <t>Incluye información sobre obras sociales y entidades de medicina prepaga.</t>
  </si>
  <si>
    <t>Planes para la mitigación de la pobreza, la desigualdad y la minoridad y grupos en riesgo social (por ejemplo, seguro de desempleo, invalidez y vejez).</t>
  </si>
  <si>
    <t>Comprende estadísticas sobre tipo de vivienda, condición de ocupación de la vivienda, equipamiento de la vivienda, infraestructura básica de la vivienda.</t>
  </si>
  <si>
    <t>Rentas o alquileres derivados de tenencia de propiedades incluido en 1.06.1 y hacinamiento incluido en 3.02.0 Condiciones de vida y pobreza.</t>
  </si>
  <si>
    <t>Información sobre sentencias.</t>
  </si>
  <si>
    <t xml:space="preserve">Información sobre delitos: estadísticas sobre sistema carcelario, población penal, victimización, prevención del delito,  información sobre efectivos policiales, justicia penal juvenil y de otras fuerzas de seguridad y equipamiento de las fuerzas de seguridad. </t>
  </si>
  <si>
    <t xml:space="preserve">Discriminación, libertad de expresión, derecho a la identidad. </t>
  </si>
  <si>
    <t>De tránsito, domésticos y otros accidentes; seguridad vial.</t>
  </si>
  <si>
    <t>Comprende toda información sobre la producción y el consumo de bienes culturales y deportivos.</t>
  </si>
  <si>
    <t>Museos, bibliotecas, congresos, exposiciones:</t>
  </si>
  <si>
    <t>Comprende información sobre espectáculos deportivos y  juegos de azar y apuestas.</t>
  </si>
  <si>
    <t>Producción de películas, programas de TV y radio, grabación de sonido, edición de música.</t>
  </si>
  <si>
    <t>Comprende estructura del estado; organización del estado.</t>
  </si>
  <si>
    <t>Participación sindical, incluido en 1.03.3.</t>
  </si>
  <si>
    <t>Comprende información sobre el tiempo dedicado por las personas a otras actividades -excluidas aquellas de producción y consumo- tales como el trabajo no remunerado de quehaceres domésticos, cuidados personales, estudio, trabajo voluntario, actividades culturales y deportivas, tiempo dedicado a medios de comunicación de masa entre otros.</t>
  </si>
  <si>
    <t>Comprende información sobre las actividades derivadas de la participación de empresas y otras organizaciones en los procesos de producción, distribución y consumo de bienes y servicios. Está también incluida la información sobre las actividades de apoyo relacionadas con estas actividades.</t>
  </si>
  <si>
    <t>Comprende información de la oferta y demanda agregada, incluyendo indicadores como el PIB, PIB per cápita, la Renta Nacional Bruta, entre otros. Comprende además a las cuentas regionales.</t>
  </si>
  <si>
    <t>Comprende gasto público y financiación del estado. Se incluye presupuesto nacional.</t>
  </si>
  <si>
    <t>Comprende estadísticas sobre el intercambio de bienes y servicios con el extranjero y la balanza de pagos.</t>
  </si>
  <si>
    <t>Comprende sector agropecuario, fincas agropecuarias, sector avícolas y biodiversidad.</t>
  </si>
  <si>
    <t>Comprende la reforestación, forestación, protección forestal, conservación de suelo, recursos forestales, investigación forestal, plantaciones, explotación forestal, etc.</t>
  </si>
  <si>
    <t>Industria láctea, agroalimentaria, etc., incluida en 2.04.0 Industria de transformación / manufacturera .</t>
  </si>
  <si>
    <t>Comprende estadísticas de minería, extracción de hidrocarburos y de otras actividades extractivas.</t>
  </si>
  <si>
    <t>Comprende la fabricación de bienes de consumo final e intermedio (agroalimentaria, indumentaria, automotriz, etc.); fabricación y reparación de equipos y maquinarias; impresión y reproducción de grabaciones y de libros.</t>
  </si>
  <si>
    <t>Comprende la construcción de edificios y otras viviendas particulares y vivienda pública; construcción de carreteras, vías de ferrocarril, y otros servicios públicos; construcción de otras obras de ingeniería civil; Otras actividades de la construcción como la gestión pública de la vivienda (planes de vivienda).</t>
  </si>
  <si>
    <t>Las operaciones del comercio exterior que están incluidas 2.01.3.</t>
  </si>
  <si>
    <t>Bolsa, mercado de capitales, acciones, títulos; divisas, tipo de cambio, oferta de moneda, tasas de interés, circulación monetaria y otros indicadores monetarios; depósitos, plazos fijos, préstamos.</t>
  </si>
  <si>
    <t>Beneficiarios de programas de seguridad social y pensiones,  incluidos en 1.07.1.</t>
  </si>
  <si>
    <t xml:space="preserve">Comprende información sobre actividades de consultoría y programación informática, colegios profesionales y actividad inmobiliaria, y otras actividades de servicios no incluidas anteriormente. </t>
  </si>
  <si>
    <t>Comprende información económico-financiera de producción, consumo, empleo, entre otros aspectos.</t>
  </si>
  <si>
    <t>Comprende información económico-financiera de producción, consumo, empleo y uso de la energía; además balance energético, eficiencia, seguridad, abastecimiento, mercados y comercio de la energía y la energía renovable.</t>
  </si>
  <si>
    <t>Tanto del turismo receptivo como del emisivo.</t>
  </si>
  <si>
    <t>Empresas y Establecimientos:</t>
  </si>
  <si>
    <t>Estadísticas sobre tecnologías de la información y las comunicaciones, incluidas en 3.03.0 Sociedad de la información.</t>
  </si>
  <si>
    <t>Salario como parte del ingreso de los hogares particulares, incluido en 1.06.0. Ingreso, gasto y consumo de los hogares .</t>
  </si>
  <si>
    <t>Agua, aire, tratamiento de residuos, desastres naturales, orografía, hidrografía, clima:</t>
  </si>
  <si>
    <t>Comprende: Reserva de biosfera; Reserva natural privada; Monumento natural; Paisaje protegido; Reserva de vida silvestre.</t>
  </si>
  <si>
    <t>Infraestructura territorial, vías navegables, carreteras, redes ferroviarias, puertos .</t>
  </si>
  <si>
    <t>Incluye encuestas a hogares sobre TIC’s.</t>
  </si>
  <si>
    <t>Comprende la información de las  empresas de telecomunicaciones, gastos , inversiones e información sobre comunicaciones electrónicas.  También aquella referida a usuarios de TV por cable y telefonía informados por las empresas.</t>
  </si>
  <si>
    <t>E-learning:</t>
  </si>
  <si>
    <t>Espacio virtual de aprendizaje orientado a facilitar la experiencia de capacitación a distancia.</t>
  </si>
  <si>
    <t>Comprende: “Patrimonio” todo legado cultural y natural de carácter histórico, declarado por Ley de la República (por ejemplo, muebles, acerbo, registro, inmuebles).</t>
  </si>
  <si>
    <t>Comprende fuerza de trabajo (población económicamente activa, empleo, desempleo, subempleo, etc.), trabajo remunerado y otras formas de trabajo, demanda laboral, vacantes de empleo, creación de empleo, competencias laborales, etc.</t>
  </si>
  <si>
    <t>Causas de muerte, enfermedades, morbimortalidad,, actividades epidemiológicas , etc.</t>
  </si>
  <si>
    <t>Hoteles, establecimientos de alojamiento e información sobre agencias de viaje, capacidad de los establecimientos de alojamiento de Paraguay.</t>
  </si>
  <si>
    <t>ONG, Fundaciones, Cooperativas, etc. registradas en Organismo Oficial Ejemplo. Ministerio de Economía y Finanzas.</t>
  </si>
  <si>
    <t>Microempresas y empresas de economía social, incluidas en 3.04.0. Emprendedurismo .</t>
  </si>
  <si>
    <t>Comprende protección del medio ambiente, cuentas ambientales, monitoreo ambiental, impacto ambiental de las actividades económicas, vulnerabilidad ambiental, así también los recursos forestales. . Ejemplos. Cantidades y tipos de especies, contenido de carbono, tipos de maderas, productos no maderables entre otros. También información socioeconómica y de biodiversidad; y otras  relacionadas.</t>
  </si>
  <si>
    <t xml:space="preserve">Emprendedurismo </t>
  </si>
  <si>
    <t xml:space="preserve">Vacunación, seguridad alimentaria (humana y productos de origen animal), seguridad de reactivos, actividades epidemiológicas, etc.  </t>
  </si>
  <si>
    <t>Comprende las clasificaciones y nomenclaturas  usadas en el Sistema Estadístico Nacional y en los registros administrativos, así como las clasificaciones  Internacionales asociadas a los operativos estadísticos. Incluye: Sistema de Codificación Automática y Asistida, Sistema de Gestión de las Nomenclaturas del Paraguay, Inventario de Instituciones que usan clasificadores.</t>
  </si>
  <si>
    <t>Comprende el transporte de pasajeros y de carga por vías terrestre, acuática, aérea, tuberías (incluye información sobre empresas y usuarios). También se incluye información sobre  empresas de correo postal y de mensajería, así como de empresas de almacenamiento y actividades de apoyo al transporte. Ejemplo: Tráfico de pasajeros, cargas y aeronaves registradas en el Aeropuerto. Importación y Exportación de mercaderías.</t>
  </si>
  <si>
    <t>Comprende información sobre la producción de conocimiento, investigación y desarrollo e innovación (I+D+i), innovación, industrias de alta tecnología (biotecnología, nanotecnología).</t>
  </si>
  <si>
    <t>Parques nacionales, reservas ecológicas u otras áreas protegidas y bosques :</t>
  </si>
  <si>
    <t>Comprende información sobre desarrollo e impacto de la actividad emprendedora de personas y organizaciones, considerándose como tal la acción humana de emprender la generación de valor a través de la creación o expansión de actividades económicas identificando nuevos productos, procesos y mercados. Además estadísticas sobre microcréditos y microemprendimientos.</t>
  </si>
  <si>
    <r>
      <rPr>
        <b/>
        <sz val="10"/>
        <rFont val="Arial"/>
        <family val="2"/>
      </rPr>
      <t xml:space="preserve">No Comprende: </t>
    </r>
    <r>
      <rPr>
        <sz val="10"/>
        <color theme="1"/>
        <rFont val="Arial"/>
        <family val="2"/>
      </rPr>
      <t>documentación operacional para el levantamiento de los operativos, por ejemplo, manuales de encuestadores, planillas de control, etc. ya que este tipo de documentación no constituye una OE.</t>
    </r>
  </si>
  <si>
    <r>
      <rPr>
        <b/>
        <sz val="10"/>
        <rFont val="Arial"/>
        <family val="2"/>
      </rPr>
      <t>Atención</t>
    </r>
    <r>
      <rPr>
        <sz val="10"/>
        <color theme="1"/>
        <rFont val="Arial"/>
        <family val="2"/>
      </rPr>
      <t>: la información sobre precios de cualquier temática se incluye en 2.12.0 Precios y los documentos metodológicos sobre los procedimientos estadísticos aplicados en cualquier tipo de OE se incluyen en 4.01.0 Metodología.</t>
    </r>
  </si>
  <si>
    <t>Información sobre arribos y partidas, pernoctes ,volumen del turismo (emisivo y receptivo), turismo interno, etc.</t>
  </si>
  <si>
    <t>Estadísticas sobre formación , capacitación profesional , tecnicaturas , educación para el trabajo, etc.</t>
  </si>
  <si>
    <t>Comprenden empresas, unidades económicas y establecimientos que están registradas en Organismo Oficial. Ejemplo. Ministerio de Economía y Finanzas.</t>
  </si>
  <si>
    <t>Empresa pequeña o mediana en cuanto a volumen de ingresos, valor del patrimonio y número e trabajadores y están registradas en Organismo Oficial Ejemplo. Ministerio de Economía y Finanzas</t>
  </si>
  <si>
    <t xml:space="preserve">Comprende partidos políticos; sistema electoral; elecciones; organizaciones comunitarias, Actividades de las ONG, clubes, sociedades de fomento , así también la población general no organizada.
</t>
  </si>
  <si>
    <t>Matrícula (por ejemplo de Educación inicial, Educación Escolar Básica, Educación Media ,Formación Profesional, etc )</t>
  </si>
  <si>
    <t>Comprende inmigración, emigración y todo tipo de migraciones (laboral, fronteriza, interna, internacional, estacional, etc.). También la población repatriada que precisa de los servicios. (Por ejemplo, connacionales en situación de vulnerabilidad en el exterior , población paraguaya retornada).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</si>
</sst>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Calibri"/>
      <family val="2"/>
      <scheme val="minor"/>
    </font>
    <font>
      <sz val="11"/>
      <color theme="0"/>
      <name val="Calibri"/>
      <family val="2"/>
      <scheme val="minor"/>
    </font>
    <font>
      <sz val="11"/>
      <color theme="1"/>
      <name val="Arial"/>
      <family val="2"/>
    </font>
    <font>
      <b/>
      <sz val="11"/>
      <color theme="1"/>
      <name val="Arial"/>
      <family val="2"/>
    </font>
    <font>
      <i/>
      <sz val="11"/>
      <color theme="1"/>
      <name val="Arial"/>
      <family val="2"/>
    </font>
    <font>
      <sz val="9"/>
      <color theme="1"/>
      <name val="Arial"/>
      <family val="2"/>
    </font>
    <font>
      <sz val="12"/>
      <color theme="1"/>
      <name val="Arial"/>
      <family val="2"/>
    </font>
    <font>
      <i/>
      <sz val="10"/>
      <color theme="1"/>
      <name val="Arial"/>
      <family val="2"/>
    </font>
    <font>
      <b/>
      <sz val="12"/>
      <color theme="1"/>
      <name val="Arial"/>
      <family val="2"/>
    </font>
    <font>
      <b/>
      <sz val="11"/>
      <color theme="0"/>
      <name val="Arial"/>
      <family val="2"/>
    </font>
    <font>
      <sz val="10"/>
      <color theme="1"/>
      <name val="Arial"/>
      <family val="2"/>
    </font>
    <font>
      <b/>
      <sz val="13"/>
      <color theme="1"/>
      <name val="Arial"/>
      <family val="2"/>
    </font>
    <font>
      <b/>
      <sz val="8"/>
      <color theme="1"/>
      <name val="Arial"/>
      <family val="2"/>
    </font>
    <font>
      <i/>
      <sz val="11"/>
      <color rgb="FF000000"/>
      <name val="Arial"/>
      <family val="2"/>
    </font>
    <font>
      <i/>
      <sz val="8"/>
      <color rgb="FFFF0000"/>
      <name val="Arial"/>
      <family val="2"/>
    </font>
    <font>
      <i/>
      <sz val="7"/>
      <color rgb="FFFF0000"/>
      <name val="Arial"/>
      <family val="2"/>
    </font>
    <font>
      <b/>
      <sz val="10"/>
      <color theme="1"/>
      <name val="Arial"/>
      <family val="2"/>
    </font>
    <font>
      <i/>
      <sz val="9"/>
      <color theme="1"/>
      <name val="Arial"/>
      <family val="2"/>
    </font>
    <font>
      <sz val="10"/>
      <color theme="1"/>
      <name val="Calibri"/>
      <family val="2"/>
      <scheme val="minor"/>
    </font>
    <font>
      <sz val="8"/>
      <color rgb="FF000000"/>
      <name val="Tahoma"/>
      <family val="2"/>
    </font>
    <font>
      <sz val="10"/>
      <color theme="0"/>
      <name val="Calibri"/>
      <family val="2"/>
      <scheme val="minor"/>
    </font>
    <font>
      <sz val="9"/>
      <color theme="1"/>
      <name val="Calibri"/>
      <family val="2"/>
      <scheme val="minor"/>
    </font>
    <font>
      <i/>
      <sz val="9"/>
      <color rgb="FFFF0000"/>
      <name val="Arial"/>
      <family val="2"/>
    </font>
    <font>
      <sz val="8"/>
      <color theme="0"/>
      <name val="Calibri"/>
      <family val="2"/>
      <scheme val="minor"/>
    </font>
    <font>
      <i/>
      <sz val="9"/>
      <color rgb="FF000000"/>
      <name val="Arial"/>
      <family val="2"/>
    </font>
    <font>
      <b/>
      <sz val="10"/>
      <color theme="0"/>
      <name val="Arial"/>
      <family val="2"/>
    </font>
    <font>
      <sz val="6"/>
      <color theme="0"/>
      <name val="Arial"/>
      <family val="2"/>
    </font>
    <font>
      <sz val="6"/>
      <name val="Arial"/>
      <family val="2"/>
    </font>
    <font>
      <u/>
      <sz val="11"/>
      <color theme="10"/>
      <name val="Calibri"/>
      <family val="2"/>
      <scheme val="minor"/>
    </font>
    <font>
      <b/>
      <sz val="9"/>
      <color theme="1"/>
      <name val="Calibri"/>
      <family val="2"/>
      <scheme val="minor"/>
    </font>
    <font>
      <b/>
      <sz val="9"/>
      <name val="Calibri"/>
      <family val="2"/>
      <scheme val="minor"/>
    </font>
    <font>
      <b/>
      <sz val="16"/>
      <color theme="0"/>
      <name val="Arial"/>
      <family val="2"/>
    </font>
    <font>
      <b/>
      <sz val="14"/>
      <color theme="0"/>
      <name val="Arial"/>
      <family val="2"/>
    </font>
    <font>
      <b/>
      <i/>
      <sz val="14"/>
      <color theme="0"/>
      <name val="Arial"/>
      <family val="2"/>
    </font>
    <font>
      <b/>
      <i/>
      <sz val="11"/>
      <color theme="1"/>
      <name val="Arial"/>
      <family val="2"/>
    </font>
    <font>
      <b/>
      <sz val="13"/>
      <color theme="0"/>
      <name val="Arial"/>
      <family val="2"/>
    </font>
    <font>
      <b/>
      <sz val="10"/>
      <name val="Arial"/>
      <family val="2"/>
    </font>
    <font>
      <b/>
      <i/>
      <sz val="11"/>
      <color rgb="FFFF0000"/>
      <name val="Arial"/>
      <family val="2"/>
    </font>
    <font>
      <sz val="10"/>
      <color rgb="FF339966"/>
      <name val="Arial"/>
      <family val="2"/>
    </font>
    <font>
      <b/>
      <i/>
      <sz val="10"/>
      <color theme="1"/>
      <name val="Arial"/>
      <family val="2"/>
    </font>
    <font>
      <sz val="8"/>
      <name val="Calibri"/>
      <family val="2"/>
      <scheme val="minor"/>
    </font>
    <font>
      <u/>
      <sz val="10"/>
      <color theme="10"/>
      <name val="Calibri"/>
      <family val="2"/>
      <scheme val="minor"/>
    </font>
    <font>
      <b/>
      <sz val="9"/>
      <color theme="1"/>
      <name val="Arial"/>
      <family val="2"/>
    </font>
    <font>
      <sz val="9"/>
      <color theme="1"/>
      <name val="Symbol"/>
      <family val="1"/>
      <charset val="2"/>
    </font>
    <font>
      <i/>
      <sz val="8"/>
      <color theme="1"/>
      <name val="Arial"/>
      <family val="2"/>
    </font>
    <font>
      <sz val="8"/>
      <color theme="1"/>
      <name val="Arial"/>
      <family val="2"/>
    </font>
    <font>
      <i/>
      <sz val="7"/>
      <color theme="1"/>
      <name val="Arial"/>
      <family val="2"/>
    </font>
    <font>
      <sz val="8"/>
      <color theme="1"/>
      <name val="Calibri"/>
      <family val="2"/>
      <scheme val="minor"/>
    </font>
    <font>
      <b/>
      <sz val="8"/>
      <name val="Calibri"/>
      <family val="2"/>
      <scheme val="minor"/>
    </font>
    <font>
      <b/>
      <sz val="8"/>
      <color theme="1"/>
      <name val="Calibri"/>
      <family val="2"/>
      <scheme val="minor"/>
    </font>
    <font>
      <u/>
      <sz val="9"/>
      <color theme="1"/>
      <name val="Arial"/>
      <family val="2"/>
    </font>
    <font>
      <i/>
      <sz val="8"/>
      <color rgb="FF000000"/>
      <name val="Arial"/>
      <family val="2"/>
    </font>
    <font>
      <sz val="6"/>
      <color theme="1"/>
      <name val="Arial"/>
      <family val="2"/>
    </font>
    <font>
      <u/>
      <sz val="8"/>
      <color theme="10"/>
      <name val="Calibri"/>
      <family val="2"/>
      <scheme val="minor"/>
    </font>
    <font>
      <sz val="8.5"/>
      <color theme="1"/>
      <name val="Arial"/>
      <family val="2"/>
    </font>
    <font>
      <sz val="9"/>
      <color rgb="FFFF0000"/>
      <name val="Arial"/>
      <family val="2"/>
    </font>
    <font>
      <sz val="9"/>
      <name val="Calibri"/>
      <family val="2"/>
      <scheme val="minor"/>
    </font>
    <font>
      <b/>
      <sz val="9"/>
      <name val="Arial"/>
      <family val="2"/>
    </font>
    <font>
      <sz val="9"/>
      <name val="Arial"/>
      <family val="2"/>
    </font>
    <font>
      <b/>
      <sz val="9"/>
      <color theme="0"/>
      <name val="Calibri"/>
      <family val="2"/>
      <scheme val="minor"/>
    </font>
    <font>
      <sz val="9"/>
      <color rgb="FFFF0000"/>
      <name val="Calibri"/>
      <family val="2"/>
      <scheme val="minor"/>
    </font>
    <font>
      <b/>
      <sz val="9"/>
      <color rgb="FFFF0000"/>
      <name val="Calibri"/>
      <family val="2"/>
      <scheme val="minor"/>
    </font>
    <font>
      <sz val="7"/>
      <color theme="1"/>
      <name val="Calibri"/>
      <family val="2"/>
      <scheme val="minor"/>
    </font>
    <font>
      <sz val="8"/>
      <color rgb="FFFF0000"/>
      <name val="Calibri"/>
      <family val="2"/>
      <scheme val="minor"/>
    </font>
    <font>
      <i/>
      <sz val="8"/>
      <color theme="1"/>
      <name val="Calibri"/>
      <family val="2"/>
      <scheme val="minor"/>
    </font>
    <font>
      <sz val="10"/>
      <color rgb="FFFF0000"/>
      <name val="Arial"/>
      <family val="2"/>
    </font>
  </fonts>
  <fills count="31">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7"/>
        <bgColor indexed="64"/>
      </patternFill>
    </fill>
    <fill>
      <patternFill patternType="solid">
        <fgColor theme="3"/>
        <bgColor indexed="64"/>
      </patternFill>
    </fill>
    <fill>
      <patternFill patternType="solid">
        <fgColor rgb="FFCC99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C2D3E8"/>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top/>
      <bottom style="dashed">
        <color indexed="64"/>
      </bottom>
      <diagonal/>
    </border>
  </borders>
  <cellStyleXfs count="2">
    <xf numFmtId="0" fontId="0" fillId="0" borderId="0"/>
    <xf numFmtId="0" fontId="28" fillId="0" borderId="0" applyNumberFormat="0" applyFill="0" applyBorder="0" applyAlignment="0" applyProtection="0"/>
  </cellStyleXfs>
  <cellXfs count="418">
    <xf numFmtId="0" fontId="0" fillId="0" borderId="0" xfId="0"/>
    <xf numFmtId="0" fontId="2" fillId="0" borderId="1" xfId="0" applyFont="1" applyBorder="1"/>
    <xf numFmtId="0" fontId="2" fillId="0" borderId="4" xfId="0" applyFont="1" applyBorder="1"/>
    <xf numFmtId="0" fontId="2" fillId="0" borderId="0" xfId="0" applyFont="1" applyFill="1" applyBorder="1"/>
    <xf numFmtId="0" fontId="2" fillId="0" borderId="0" xfId="0" applyFont="1" applyBorder="1"/>
    <xf numFmtId="0" fontId="5" fillId="0" borderId="0" xfId="0" applyFont="1" applyBorder="1"/>
    <xf numFmtId="0" fontId="2" fillId="0" borderId="0" xfId="0" applyFont="1" applyBorder="1" applyAlignment="1">
      <alignment vertical="top"/>
    </xf>
    <xf numFmtId="0" fontId="2" fillId="0" borderId="2" xfId="0" applyFont="1" applyBorder="1"/>
    <xf numFmtId="0" fontId="2" fillId="0" borderId="0" xfId="0" applyFont="1" applyBorder="1" applyAlignment="1"/>
    <xf numFmtId="0" fontId="2" fillId="0" borderId="0" xfId="0" applyFont="1" applyFill="1" applyBorder="1" applyAlignment="1"/>
    <xf numFmtId="0" fontId="2" fillId="0" borderId="0" xfId="0" applyFont="1" applyFill="1" applyBorder="1" applyAlignment="1">
      <alignment horizontal="left"/>
    </xf>
    <xf numFmtId="0" fontId="2" fillId="0" borderId="8" xfId="0" applyFont="1" applyBorder="1"/>
    <xf numFmtId="0" fontId="2" fillId="0" borderId="9" xfId="0" applyFont="1" applyBorder="1"/>
    <xf numFmtId="0" fontId="10" fillId="0" borderId="0" xfId="0" applyFont="1" applyBorder="1" applyAlignment="1">
      <alignment vertical="center"/>
    </xf>
    <xf numFmtId="0" fontId="2" fillId="0" borderId="0" xfId="0" applyFont="1" applyBorder="1" applyAlignment="1">
      <alignment horizontal="left" indent="1"/>
    </xf>
    <xf numFmtId="0" fontId="3" fillId="0" borderId="0" xfId="0" applyFont="1" applyBorder="1" applyAlignment="1"/>
    <xf numFmtId="0" fontId="0" fillId="0" borderId="0" xfId="0" applyBorder="1"/>
    <xf numFmtId="0" fontId="0" fillId="0" borderId="0" xfId="0" applyBorder="1" applyAlignment="1">
      <alignment horizontal="left" vertical="center"/>
    </xf>
    <xf numFmtId="0" fontId="0" fillId="0" borderId="0" xfId="0" applyBorder="1" applyAlignment="1">
      <alignment horizontal="left"/>
    </xf>
    <xf numFmtId="0" fontId="10" fillId="0" borderId="0" xfId="0" applyFont="1" applyBorder="1" applyAlignment="1"/>
    <xf numFmtId="0" fontId="4" fillId="0" borderId="0" xfId="0" applyFont="1" applyBorder="1" applyAlignment="1"/>
    <xf numFmtId="0" fontId="10" fillId="0" borderId="0" xfId="0" applyFont="1" applyFill="1" applyBorder="1" applyAlignment="1">
      <alignment vertical="center"/>
    </xf>
    <xf numFmtId="0" fontId="2" fillId="0" borderId="4" xfId="0" applyFont="1" applyBorder="1" applyAlignment="1">
      <alignment horizontal="left" indent="1"/>
    </xf>
    <xf numFmtId="0" fontId="0" fillId="0" borderId="9" xfId="0" applyBorder="1"/>
    <xf numFmtId="0" fontId="0" fillId="0" borderId="3" xfId="0" applyBorder="1"/>
    <xf numFmtId="0" fontId="0" fillId="0" borderId="5" xfId="0" applyBorder="1"/>
    <xf numFmtId="0" fontId="0" fillId="0" borderId="10" xfId="0" applyBorder="1"/>
    <xf numFmtId="0" fontId="2" fillId="0" borderId="4" xfId="0" applyFont="1" applyFill="1" applyBorder="1" applyAlignment="1">
      <alignment vertical="center"/>
    </xf>
    <xf numFmtId="0" fontId="5" fillId="0" borderId="0" xfId="0" applyFont="1" applyBorder="1" applyAlignment="1"/>
    <xf numFmtId="0" fontId="0" fillId="0" borderId="4" xfId="0" applyBorder="1"/>
    <xf numFmtId="0" fontId="3" fillId="0" borderId="4" xfId="0" applyFont="1" applyBorder="1" applyAlignment="1"/>
    <xf numFmtId="0" fontId="10" fillId="0" borderId="0" xfId="0" applyFont="1" applyBorder="1"/>
    <xf numFmtId="0" fontId="5" fillId="0" borderId="4" xfId="0" applyFont="1" applyBorder="1" applyAlignment="1">
      <alignment vertical="top"/>
    </xf>
    <xf numFmtId="0" fontId="5" fillId="0" borderId="0" xfId="0" applyFont="1" applyBorder="1" applyAlignment="1">
      <alignment vertical="top"/>
    </xf>
    <xf numFmtId="0" fontId="2" fillId="0" borderId="0" xfId="0" applyFont="1" applyBorder="1" applyAlignment="1">
      <alignment horizontal="left" vertical="center"/>
    </xf>
    <xf numFmtId="0" fontId="2" fillId="0" borderId="0" xfId="0" applyFont="1" applyBorder="1" applyAlignment="1">
      <alignment horizontal="left"/>
    </xf>
    <xf numFmtId="0" fontId="16" fillId="0" borderId="0" xfId="0" applyFont="1" applyBorder="1" applyAlignment="1">
      <alignment horizontal="left"/>
    </xf>
    <xf numFmtId="0" fontId="3" fillId="0" borderId="4" xfId="0" applyFont="1" applyBorder="1" applyAlignment="1">
      <alignment horizontal="left" indent="1"/>
    </xf>
    <xf numFmtId="0" fontId="2" fillId="0" borderId="4" xfId="0" applyFont="1" applyFill="1" applyBorder="1" applyAlignment="1">
      <alignment vertical="center" wrapText="1"/>
    </xf>
    <xf numFmtId="0" fontId="0" fillId="0" borderId="0" xfId="0" applyFill="1" applyBorder="1"/>
    <xf numFmtId="0" fontId="16" fillId="0" borderId="4" xfId="0" applyFont="1" applyBorder="1" applyAlignment="1">
      <alignment horizontal="left" indent="1"/>
    </xf>
    <xf numFmtId="0" fontId="3" fillId="0" borderId="4" xfId="0" applyFont="1" applyBorder="1" applyAlignment="1">
      <alignment horizontal="left" indent="1"/>
    </xf>
    <xf numFmtId="0" fontId="18" fillId="0" borderId="0" xfId="0" applyFont="1"/>
    <xf numFmtId="0" fontId="21" fillId="0" borderId="0" xfId="0" applyFont="1"/>
    <xf numFmtId="0" fontId="3" fillId="0" borderId="9" xfId="0" applyFont="1" applyBorder="1" applyAlignment="1"/>
    <xf numFmtId="0" fontId="10" fillId="0" borderId="0" xfId="0" applyFont="1" applyFill="1" applyBorder="1" applyAlignment="1">
      <alignment horizontal="left"/>
    </xf>
    <xf numFmtId="0" fontId="0" fillId="0" borderId="0" xfId="0" applyFill="1" applyBorder="1" applyAlignment="1">
      <alignment horizontal="left"/>
    </xf>
    <xf numFmtId="0" fontId="10" fillId="0" borderId="0" xfId="0" applyFont="1" applyFill="1" applyBorder="1" applyAlignment="1"/>
    <xf numFmtId="0" fontId="16" fillId="0" borderId="0" xfId="0" applyFont="1" applyBorder="1" applyAlignment="1"/>
    <xf numFmtId="0" fontId="9" fillId="0" borderId="0" xfId="0" applyFont="1" applyFill="1" applyBorder="1" applyAlignment="1">
      <alignment wrapText="1"/>
    </xf>
    <xf numFmtId="0" fontId="9" fillId="0" borderId="0" xfId="0" applyFont="1" applyFill="1" applyBorder="1" applyAlignment="1">
      <alignment vertical="center" wrapText="1"/>
    </xf>
    <xf numFmtId="0" fontId="13" fillId="0" borderId="0" xfId="0" applyFont="1" applyBorder="1" applyAlignment="1"/>
    <xf numFmtId="0" fontId="3" fillId="0" borderId="1" xfId="0" applyFont="1" applyBorder="1" applyAlignment="1"/>
    <xf numFmtId="0" fontId="3" fillId="0" borderId="2" xfId="0" applyFont="1" applyBorder="1" applyAlignment="1"/>
    <xf numFmtId="0" fontId="1" fillId="0" borderId="0" xfId="0" applyFont="1" applyBorder="1"/>
    <xf numFmtId="0" fontId="20" fillId="0" borderId="0" xfId="0" applyFont="1" applyBorder="1"/>
    <xf numFmtId="0" fontId="18" fillId="0" borderId="0" xfId="0" applyFont="1" applyBorder="1" applyAlignment="1">
      <alignment horizontal="right"/>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18" fillId="0" borderId="5" xfId="0" applyFont="1" applyBorder="1"/>
    <xf numFmtId="0" fontId="0" fillId="0" borderId="8" xfId="0" applyBorder="1"/>
    <xf numFmtId="0" fontId="21" fillId="0" borderId="5" xfId="0" applyFont="1" applyBorder="1"/>
    <xf numFmtId="0" fontId="21" fillId="0" borderId="4" xfId="0" applyFont="1" applyBorder="1"/>
    <xf numFmtId="0" fontId="21" fillId="0" borderId="0" xfId="0" applyFont="1" applyBorder="1"/>
    <xf numFmtId="0" fontId="5" fillId="0" borderId="0" xfId="0" applyFont="1" applyBorder="1" applyAlignment="1">
      <alignment horizontal="left" indent="1"/>
    </xf>
    <xf numFmtId="0" fontId="7" fillId="0" borderId="0" xfId="0" applyFont="1" applyFill="1" applyBorder="1" applyAlignment="1">
      <alignment vertical="top"/>
    </xf>
    <xf numFmtId="0" fontId="10" fillId="0" borderId="0" xfId="0" applyFont="1" applyFill="1" applyBorder="1" applyAlignment="1">
      <alignment horizontal="right" vertical="center"/>
    </xf>
    <xf numFmtId="0" fontId="4" fillId="0" borderId="0" xfId="0" applyFont="1" applyFill="1" applyBorder="1" applyAlignment="1"/>
    <xf numFmtId="0" fontId="10" fillId="0" borderId="4" xfId="0" applyFont="1" applyBorder="1"/>
    <xf numFmtId="0" fontId="17" fillId="0" borderId="4" xfId="0" applyFont="1" applyBorder="1" applyAlignment="1">
      <alignment vertical="top"/>
    </xf>
    <xf numFmtId="0" fontId="10" fillId="0" borderId="4" xfId="0" applyFont="1" applyBorder="1" applyAlignment="1">
      <alignment horizontal="left" vertical="center" indent="1"/>
    </xf>
    <xf numFmtId="0" fontId="2" fillId="0" borderId="4" xfId="0" applyFont="1" applyFill="1" applyBorder="1" applyAlignment="1">
      <alignment horizontal="left" vertical="center"/>
    </xf>
    <xf numFmtId="0" fontId="2" fillId="0" borderId="4" xfId="0" applyFont="1" applyFill="1" applyBorder="1"/>
    <xf numFmtId="0" fontId="16" fillId="0" borderId="0" xfId="0" applyFont="1" applyBorder="1" applyAlignment="1"/>
    <xf numFmtId="0" fontId="16" fillId="0" borderId="4" xfId="0" applyFont="1" applyBorder="1" applyAlignment="1"/>
    <xf numFmtId="0" fontId="17" fillId="0" borderId="0" xfId="0" applyFont="1" applyBorder="1" applyAlignment="1">
      <alignment vertical="top"/>
    </xf>
    <xf numFmtId="0" fontId="17" fillId="0" borderId="4" xfId="0" applyFont="1" applyBorder="1" applyAlignment="1"/>
    <xf numFmtId="0" fontId="17" fillId="0" borderId="0" xfId="0" applyFont="1" applyBorder="1" applyAlignment="1"/>
    <xf numFmtId="0" fontId="7" fillId="0" borderId="4" xfId="0" applyFont="1" applyBorder="1" applyAlignment="1"/>
    <xf numFmtId="0" fontId="7" fillId="0" borderId="0" xfId="0" applyFont="1" applyBorder="1" applyAlignment="1"/>
    <xf numFmtId="0" fontId="17" fillId="0" borderId="4" xfId="0" applyFont="1" applyBorder="1" applyAlignment="1">
      <alignment vertical="center"/>
    </xf>
    <xf numFmtId="0" fontId="17" fillId="0" borderId="0" xfId="0" applyFont="1" applyBorder="1" applyAlignment="1">
      <alignment vertical="center"/>
    </xf>
    <xf numFmtId="0" fontId="5" fillId="0" borderId="4" xfId="0" applyFont="1" applyBorder="1" applyAlignment="1"/>
    <xf numFmtId="0" fontId="5" fillId="0" borderId="4" xfId="0" applyFont="1" applyBorder="1" applyAlignment="1">
      <alignment vertical="center"/>
    </xf>
    <xf numFmtId="0" fontId="5" fillId="0" borderId="0" xfId="0" applyFont="1" applyBorder="1" applyAlignment="1">
      <alignment vertical="center"/>
    </xf>
    <xf numFmtId="0" fontId="16" fillId="0" borderId="4" xfId="0" applyFont="1" applyBorder="1" applyAlignment="1">
      <alignment horizontal="left"/>
    </xf>
    <xf numFmtId="0" fontId="3" fillId="0" borderId="4" xfId="0" applyFont="1" applyBorder="1" applyAlignment="1">
      <alignment vertical="center"/>
    </xf>
    <xf numFmtId="0" fontId="3" fillId="0" borderId="0" xfId="0" applyFont="1" applyBorder="1" applyAlignment="1">
      <alignment vertical="center"/>
    </xf>
    <xf numFmtId="0" fontId="7" fillId="0" borderId="4" xfId="0" applyFont="1" applyBorder="1" applyAlignment="1">
      <alignment vertical="top"/>
    </xf>
    <xf numFmtId="0" fontId="7" fillId="0" borderId="0" xfId="0" applyFont="1" applyBorder="1" applyAlignment="1">
      <alignment vertical="top"/>
    </xf>
    <xf numFmtId="0" fontId="22" fillId="0" borderId="4" xfId="0" applyFont="1" applyBorder="1" applyAlignment="1">
      <alignment vertical="top"/>
    </xf>
    <xf numFmtId="0" fontId="15" fillId="0" borderId="0" xfId="0" applyFont="1" applyBorder="1" applyAlignment="1">
      <alignment vertical="center" wrapText="1"/>
    </xf>
    <xf numFmtId="0" fontId="16" fillId="0" borderId="0" xfId="0" applyFont="1" applyBorder="1" applyAlignment="1">
      <alignment horizontal="left" indent="1"/>
    </xf>
    <xf numFmtId="0" fontId="16" fillId="0" borderId="0" xfId="0" applyFont="1" applyBorder="1" applyAlignment="1"/>
    <xf numFmtId="0" fontId="13" fillId="0" borderId="0" xfId="0" applyFont="1" applyFill="1" applyBorder="1" applyAlignment="1"/>
    <xf numFmtId="0" fontId="2" fillId="0" borderId="0" xfId="0" applyFont="1" applyFill="1" applyBorder="1" applyAlignment="1">
      <alignment horizontal="center" vertical="center"/>
    </xf>
    <xf numFmtId="0" fontId="7" fillId="0" borderId="0" xfId="0" applyFont="1" applyBorder="1" applyAlignment="1">
      <alignment horizontal="left"/>
    </xf>
    <xf numFmtId="0" fontId="16" fillId="0" borderId="0" xfId="0" applyFont="1" applyBorder="1" applyAlignment="1"/>
    <xf numFmtId="0" fontId="16" fillId="0" borderId="0" xfId="0" applyFont="1" applyBorder="1" applyAlignment="1">
      <alignment horizontal="left" vertical="center"/>
    </xf>
    <xf numFmtId="0" fontId="2" fillId="0" borderId="0" xfId="0" applyFont="1" applyBorder="1" applyProtection="1">
      <protection hidden="1"/>
    </xf>
    <xf numFmtId="0" fontId="27" fillId="0" borderId="0" xfId="0" applyFont="1" applyBorder="1" applyAlignment="1" applyProtection="1">
      <protection hidden="1"/>
    </xf>
    <xf numFmtId="0" fontId="26" fillId="0" borderId="0" xfId="0" applyFont="1" applyBorder="1" applyAlignment="1" applyProtection="1">
      <protection hidden="1"/>
    </xf>
    <xf numFmtId="0" fontId="0" fillId="0" borderId="0" xfId="0" applyBorder="1" applyProtection="1">
      <protection hidden="1"/>
    </xf>
    <xf numFmtId="0" fontId="10" fillId="0" borderId="0" xfId="0" applyFont="1" applyAlignment="1">
      <alignment vertical="center"/>
    </xf>
    <xf numFmtId="0" fontId="2"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horizontal="left" vertical="center" wrapText="1"/>
    </xf>
    <xf numFmtId="49" fontId="16" fillId="0" borderId="0" xfId="0" applyNumberFormat="1" applyFont="1" applyAlignment="1">
      <alignment horizontal="right" vertical="center"/>
    </xf>
    <xf numFmtId="0" fontId="23" fillId="0" borderId="0" xfId="0" applyNumberFormat="1" applyFont="1" applyBorder="1" applyAlignment="1">
      <alignment vertical="center"/>
    </xf>
    <xf numFmtId="0" fontId="0" fillId="0" borderId="0" xfId="0" applyBorder="1" applyAlignment="1">
      <alignment vertical="center"/>
    </xf>
    <xf numFmtId="0" fontId="2" fillId="0" borderId="11" xfId="0" applyFont="1" applyBorder="1"/>
    <xf numFmtId="0" fontId="0" fillId="0" borderId="11" xfId="0" applyBorder="1" applyAlignment="1">
      <alignment vertical="center"/>
    </xf>
    <xf numFmtId="0" fontId="16" fillId="0" borderId="0" xfId="0" applyFont="1" applyBorder="1" applyAlignment="1"/>
    <xf numFmtId="0" fontId="17" fillId="0" borderId="0" xfId="0" applyFont="1" applyBorder="1"/>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7" fillId="0" borderId="0" xfId="0" applyFont="1" applyFill="1" applyBorder="1" applyAlignment="1">
      <alignment vertical="center"/>
    </xf>
    <xf numFmtId="0" fontId="24" fillId="0" borderId="0" xfId="0" applyFont="1" applyFill="1" applyBorder="1" applyAlignment="1"/>
    <xf numFmtId="0" fontId="17" fillId="0" borderId="0" xfId="0" applyFont="1" applyFill="1" applyBorder="1" applyAlignment="1"/>
    <xf numFmtId="0" fontId="16" fillId="0" borderId="0" xfId="0" applyFont="1" applyBorder="1" applyAlignment="1"/>
    <xf numFmtId="0" fontId="16" fillId="0" borderId="0" xfId="0" applyFont="1" applyBorder="1" applyAlignment="1"/>
    <xf numFmtId="49" fontId="7" fillId="0" borderId="0" xfId="0" applyNumberFormat="1" applyFont="1" applyFill="1" applyBorder="1" applyAlignment="1">
      <alignment vertical="center"/>
    </xf>
    <xf numFmtId="0" fontId="14" fillId="0" borderId="0" xfId="0" applyFont="1" applyBorder="1" applyAlignment="1"/>
    <xf numFmtId="0" fontId="2" fillId="0" borderId="0" xfId="0" applyFont="1" applyBorder="1" applyAlignment="1">
      <alignment vertical="center"/>
    </xf>
    <xf numFmtId="0" fontId="47" fillId="2" borderId="0" xfId="0" applyFont="1" applyFill="1" applyBorder="1" applyAlignment="1">
      <alignment horizontal="right" vertical="center"/>
    </xf>
    <xf numFmtId="0" fontId="47" fillId="0" borderId="4" xfId="0" applyFont="1" applyBorder="1"/>
    <xf numFmtId="0" fontId="44" fillId="0" borderId="0" xfId="0" applyFont="1" applyBorder="1" applyAlignment="1">
      <alignment vertical="top"/>
    </xf>
    <xf numFmtId="0" fontId="45" fillId="0" borderId="0" xfId="0" applyFont="1" applyBorder="1" applyAlignment="1"/>
    <xf numFmtId="0" fontId="45" fillId="0" borderId="0" xfId="0" applyFont="1" applyBorder="1" applyAlignment="1">
      <alignment vertical="top"/>
    </xf>
    <xf numFmtId="0" fontId="44" fillId="0" borderId="0" xfId="0" applyFont="1" applyBorder="1" applyAlignment="1"/>
    <xf numFmtId="49" fontId="33" fillId="3" borderId="24" xfId="0" applyNumberFormat="1" applyFont="1" applyFill="1" applyBorder="1" applyAlignment="1">
      <alignment horizontal="center" vertical="center"/>
    </xf>
    <xf numFmtId="49" fontId="3" fillId="2" borderId="24" xfId="0" applyNumberFormat="1" applyFont="1" applyFill="1" applyBorder="1" applyAlignment="1">
      <alignment horizontal="left" vertical="center"/>
    </xf>
    <xf numFmtId="49" fontId="3" fillId="2" borderId="24" xfId="0" applyNumberFormat="1" applyFont="1" applyFill="1" applyBorder="1" applyAlignment="1">
      <alignment horizontal="center" vertical="center"/>
    </xf>
    <xf numFmtId="49" fontId="34" fillId="2" borderId="24" xfId="0" applyNumberFormat="1" applyFont="1" applyFill="1" applyBorder="1" applyAlignment="1">
      <alignment horizontal="center" vertical="center"/>
    </xf>
    <xf numFmtId="49" fontId="25" fillId="3" borderId="24" xfId="0" applyNumberFormat="1" applyFont="1" applyFill="1" applyBorder="1" applyAlignment="1">
      <alignment horizontal="right" vertical="center" indent="1"/>
    </xf>
    <xf numFmtId="49" fontId="16" fillId="0" borderId="24" xfId="0" applyNumberFormat="1" applyFont="1" applyBorder="1" applyAlignment="1">
      <alignment horizontal="right" vertical="center" indent="1"/>
    </xf>
    <xf numFmtId="0" fontId="35" fillId="3" borderId="24" xfId="0" applyFont="1" applyFill="1" applyBorder="1" applyAlignment="1">
      <alignment horizontal="left" vertical="center" wrapText="1"/>
    </xf>
    <xf numFmtId="49" fontId="36" fillId="5" borderId="24" xfId="0" applyNumberFormat="1" applyFont="1" applyFill="1" applyBorder="1" applyAlignment="1">
      <alignment horizontal="right" vertical="center" indent="1"/>
    </xf>
    <xf numFmtId="0" fontId="8" fillId="5" borderId="24" xfId="0" applyFont="1" applyFill="1" applyBorder="1" applyAlignment="1">
      <alignment horizontal="left" vertical="center" wrapText="1"/>
    </xf>
    <xf numFmtId="49" fontId="16" fillId="19" borderId="24" xfId="0" applyNumberFormat="1" applyFont="1" applyFill="1" applyBorder="1" applyAlignment="1">
      <alignment horizontal="right" vertical="center" indent="1"/>
    </xf>
    <xf numFmtId="0" fontId="34" fillId="0" borderId="24" xfId="0" applyFont="1" applyBorder="1" applyAlignment="1">
      <alignment horizontal="left" vertical="center" wrapText="1"/>
    </xf>
    <xf numFmtId="0" fontId="3" fillId="0" borderId="24" xfId="0" applyFont="1" applyBorder="1" applyAlignment="1">
      <alignment horizontal="left" vertical="center" wrapText="1"/>
    </xf>
    <xf numFmtId="0" fontId="37" fillId="20" borderId="24" xfId="0" applyFont="1" applyFill="1" applyBorder="1" applyAlignment="1">
      <alignment horizontal="left" vertical="center" wrapText="1"/>
    </xf>
    <xf numFmtId="0" fontId="10" fillId="0" borderId="24" xfId="0" applyFont="1" applyBorder="1" applyAlignment="1">
      <alignment horizontal="left" vertical="center" wrapText="1"/>
    </xf>
    <xf numFmtId="0" fontId="7" fillId="0" borderId="24" xfId="0" applyFont="1" applyBorder="1" applyAlignment="1">
      <alignment horizontal="left" vertical="center" wrapText="1"/>
    </xf>
    <xf numFmtId="0" fontId="38" fillId="0" borderId="24" xfId="0" applyFont="1" applyBorder="1" applyAlignment="1">
      <alignment horizontal="left" vertical="center" wrapText="1"/>
    </xf>
    <xf numFmtId="0" fontId="39" fillId="0" borderId="24" xfId="0" applyFont="1" applyBorder="1" applyAlignment="1">
      <alignment horizontal="left" vertical="center" wrapText="1"/>
    </xf>
    <xf numFmtId="0" fontId="10" fillId="0" borderId="24" xfId="0" applyFont="1" applyBorder="1" applyAlignment="1">
      <alignment vertical="center" wrapText="1"/>
    </xf>
    <xf numFmtId="0" fontId="16" fillId="0" borderId="24" xfId="0" applyFont="1" applyBorder="1" applyAlignment="1">
      <alignment horizontal="left" vertical="center" wrapText="1"/>
    </xf>
    <xf numFmtId="0" fontId="35" fillId="3" borderId="24" xfId="0" applyFont="1" applyFill="1" applyBorder="1" applyAlignment="1">
      <alignment vertical="center" wrapText="1"/>
    </xf>
    <xf numFmtId="49" fontId="16" fillId="0" borderId="24" xfId="0" applyNumberFormat="1" applyFont="1" applyBorder="1" applyAlignment="1">
      <alignment horizontal="right" vertical="center"/>
    </xf>
    <xf numFmtId="0" fontId="9" fillId="21" borderId="4" xfId="0" applyFont="1" applyFill="1" applyBorder="1"/>
    <xf numFmtId="0" fontId="9" fillId="21" borderId="0" xfId="0" applyFont="1" applyFill="1" applyBorder="1"/>
    <xf numFmtId="0" fontId="2" fillId="21" borderId="0" xfId="0" applyFont="1" applyFill="1" applyBorder="1"/>
    <xf numFmtId="0" fontId="16" fillId="0" borderId="0" xfId="0" applyFont="1" applyBorder="1" applyAlignment="1">
      <alignment horizontal="left" indent="1"/>
    </xf>
    <xf numFmtId="0" fontId="16" fillId="0" borderId="0" xfId="0" applyFont="1" applyBorder="1" applyAlignment="1"/>
    <xf numFmtId="0" fontId="16" fillId="0" borderId="0" xfId="0" applyFont="1" applyBorder="1" applyAlignment="1">
      <alignment horizontal="left"/>
    </xf>
    <xf numFmtId="0" fontId="47" fillId="2" borderId="0" xfId="0" applyFont="1" applyFill="1" applyBorder="1" applyAlignment="1">
      <alignment horizontal="right" vertical="center"/>
    </xf>
    <xf numFmtId="0" fontId="2" fillId="21" borderId="5" xfId="0" applyFont="1" applyFill="1" applyBorder="1"/>
    <xf numFmtId="0" fontId="0" fillId="0" borderId="0" xfId="0" applyFill="1"/>
    <xf numFmtId="0" fontId="16" fillId="0" borderId="0" xfId="0" applyFont="1" applyFill="1" applyBorder="1" applyAlignment="1">
      <alignment horizontal="left"/>
    </xf>
    <xf numFmtId="0" fontId="5" fillId="0" borderId="0" xfId="0" applyFont="1" applyFill="1" applyBorder="1" applyAlignment="1">
      <alignment horizontal="right" vertical="center"/>
    </xf>
    <xf numFmtId="0" fontId="2" fillId="0" borderId="0" xfId="0" applyFont="1" applyFill="1" applyBorder="1" applyAlignment="1" applyProtection="1">
      <alignment vertical="center"/>
      <protection locked="0"/>
    </xf>
    <xf numFmtId="0" fontId="2" fillId="0" borderId="0" xfId="0" applyFont="1" applyBorder="1" applyProtection="1">
      <protection locked="0"/>
    </xf>
    <xf numFmtId="0" fontId="10" fillId="0" borderId="0" xfId="0" applyFont="1" applyBorder="1" applyProtection="1">
      <protection locked="0"/>
    </xf>
    <xf numFmtId="49" fontId="7" fillId="0" borderId="0" xfId="0" applyNumberFormat="1" applyFont="1" applyFill="1" applyBorder="1" applyAlignment="1" applyProtection="1">
      <alignment vertical="center"/>
      <protection locked="0"/>
    </xf>
    <xf numFmtId="0" fontId="9" fillId="0" borderId="0" xfId="0" applyFont="1" applyFill="1" applyBorder="1" applyAlignment="1"/>
    <xf numFmtId="0" fontId="0" fillId="0" borderId="5" xfId="0" applyBorder="1" applyAlignment="1"/>
    <xf numFmtId="0" fontId="25" fillId="0" borderId="0" xfId="0" applyFont="1" applyBorder="1" applyAlignment="1"/>
    <xf numFmtId="0" fontId="16" fillId="0" borderId="0" xfId="0" applyFont="1" applyBorder="1" applyAlignment="1"/>
    <xf numFmtId="0" fontId="1" fillId="0" borderId="5" xfId="0" applyFont="1" applyBorder="1"/>
    <xf numFmtId="0" fontId="16" fillId="0" borderId="0" xfId="0" applyFont="1" applyBorder="1" applyAlignment="1">
      <alignment vertical="center"/>
    </xf>
    <xf numFmtId="0" fontId="44" fillId="0" borderId="0" xfId="0" applyFont="1" applyFill="1" applyBorder="1" applyAlignment="1">
      <alignment vertical="center"/>
    </xf>
    <xf numFmtId="0" fontId="16" fillId="0" borderId="0" xfId="0" applyFont="1" applyBorder="1" applyAlignment="1"/>
    <xf numFmtId="0" fontId="54" fillId="0" borderId="0" xfId="0" applyFont="1" applyBorder="1"/>
    <xf numFmtId="0" fontId="54" fillId="0" borderId="0" xfId="0" applyFont="1" applyFill="1" applyBorder="1"/>
    <xf numFmtId="0" fontId="22" fillId="0" borderId="0" xfId="0" applyFont="1" applyAlignment="1">
      <alignment horizontal="left" vertical="center"/>
    </xf>
    <xf numFmtId="0" fontId="22" fillId="0" borderId="0" xfId="0" applyFont="1" applyBorder="1" applyAlignment="1">
      <alignment vertical="top"/>
    </xf>
    <xf numFmtId="0" fontId="22" fillId="0" borderId="0" xfId="0" applyFont="1"/>
    <xf numFmtId="0" fontId="22" fillId="0" borderId="0" xfId="0" applyFont="1" applyBorder="1" applyAlignment="1"/>
    <xf numFmtId="0" fontId="22" fillId="0" borderId="0" xfId="0" applyFont="1" applyFill="1" applyBorder="1" applyAlignment="1">
      <alignment vertical="top"/>
    </xf>
    <xf numFmtId="0" fontId="22" fillId="0" borderId="0" xfId="0" applyFont="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xf numFmtId="0" fontId="55" fillId="0" borderId="0" xfId="0" applyFont="1" applyFill="1" applyBorder="1" applyAlignment="1"/>
    <xf numFmtId="0" fontId="55" fillId="0" borderId="0" xfId="0" applyFont="1" applyFill="1" applyBorder="1" applyAlignment="1">
      <alignment vertical="top"/>
    </xf>
    <xf numFmtId="0" fontId="55" fillId="0" borderId="0" xfId="0" applyFont="1" applyBorder="1" applyAlignment="1"/>
    <xf numFmtId="0" fontId="55" fillId="0" borderId="0" xfId="0" applyFont="1" applyBorder="1" applyAlignment="1">
      <alignment vertical="center"/>
    </xf>
    <xf numFmtId="0" fontId="55" fillId="0" borderId="0" xfId="0" applyFont="1" applyBorder="1" applyAlignment="1">
      <alignment vertical="top"/>
    </xf>
    <xf numFmtId="0" fontId="55" fillId="0" borderId="0" xfId="0" applyFont="1" applyFill="1" applyBorder="1" applyAlignment="1">
      <alignment vertical="center"/>
    </xf>
    <xf numFmtId="0" fontId="22" fillId="0" borderId="0" xfId="0" applyFont="1" applyBorder="1" applyAlignment="1">
      <alignment horizontal="left" indent="1"/>
    </xf>
    <xf numFmtId="0" fontId="22" fillId="0" borderId="0" xfId="0" applyFont="1" applyFill="1" applyBorder="1" applyAlignment="1">
      <alignment horizontal="left" vertical="center"/>
    </xf>
    <xf numFmtId="0" fontId="22" fillId="0" borderId="0" xfId="0" applyFont="1" applyFill="1" applyBorder="1" applyAlignment="1">
      <alignment horizontal="left"/>
    </xf>
    <xf numFmtId="0" fontId="21" fillId="0" borderId="0" xfId="0" applyFont="1" applyAlignment="1">
      <alignment horizontal="center" vertical="center"/>
    </xf>
    <xf numFmtId="0" fontId="21" fillId="2" borderId="13" xfId="0" applyFont="1" applyFill="1" applyBorder="1" applyAlignment="1">
      <alignment horizontal="center"/>
    </xf>
    <xf numFmtId="0" fontId="5" fillId="0" borderId="4" xfId="0" applyFont="1" applyBorder="1"/>
    <xf numFmtId="0" fontId="21" fillId="0" borderId="6" xfId="0" applyFont="1" applyBorder="1" applyAlignment="1">
      <alignment vertical="center"/>
    </xf>
    <xf numFmtId="0" fontId="21" fillId="2" borderId="13" xfId="0" applyFont="1" applyFill="1" applyBorder="1"/>
    <xf numFmtId="0" fontId="56" fillId="0" borderId="4" xfId="0" applyFont="1" applyBorder="1"/>
    <xf numFmtId="0" fontId="56" fillId="0" borderId="0" xfId="0" applyFont="1" applyBorder="1"/>
    <xf numFmtId="0" fontId="56" fillId="2" borderId="0" xfId="0" applyFont="1" applyFill="1" applyBorder="1"/>
    <xf numFmtId="0" fontId="56" fillId="0" borderId="0" xfId="0" applyNumberFormat="1" applyFont="1" applyBorder="1"/>
    <xf numFmtId="0" fontId="58" fillId="0" borderId="4" xfId="0" applyFont="1" applyBorder="1"/>
    <xf numFmtId="0" fontId="58" fillId="0" borderId="0" xfId="0" applyFont="1" applyBorder="1"/>
    <xf numFmtId="0" fontId="21" fillId="0" borderId="6" xfId="0" applyFont="1" applyFill="1" applyBorder="1" applyAlignment="1">
      <alignment vertical="center"/>
    </xf>
    <xf numFmtId="0" fontId="21" fillId="0" borderId="13" xfId="0" applyFont="1" applyBorder="1" applyAlignment="1">
      <alignment horizontal="center" vertical="center"/>
    </xf>
    <xf numFmtId="0" fontId="21" fillId="0" borderId="13" xfId="0" applyFont="1" applyBorder="1"/>
    <xf numFmtId="0" fontId="56" fillId="0" borderId="0" xfId="0" applyFont="1" applyFill="1" applyBorder="1"/>
    <xf numFmtId="3" fontId="59" fillId="4" borderId="13" xfId="0" applyNumberFormat="1" applyFont="1" applyFill="1" applyBorder="1" applyAlignment="1">
      <alignment horizontal="right" vertical="center" wrapText="1"/>
    </xf>
    <xf numFmtId="0" fontId="59" fillId="4" borderId="13" xfId="0" applyFont="1" applyFill="1" applyBorder="1" applyAlignment="1">
      <alignment vertical="center" wrapText="1"/>
    </xf>
    <xf numFmtId="0" fontId="21" fillId="17" borderId="13" xfId="0" applyFont="1" applyFill="1" applyBorder="1" applyAlignment="1">
      <alignment horizontal="right"/>
    </xf>
    <xf numFmtId="2" fontId="29" fillId="17" borderId="13" xfId="0" applyNumberFormat="1" applyFont="1" applyFill="1" applyBorder="1" applyAlignment="1">
      <alignment vertical="center" wrapText="1"/>
    </xf>
    <xf numFmtId="0" fontId="58" fillId="0" borderId="0" xfId="0" applyFont="1" applyFill="1" applyBorder="1"/>
    <xf numFmtId="0" fontId="42" fillId="0" borderId="0" xfId="0" applyFont="1" applyBorder="1" applyAlignment="1"/>
    <xf numFmtId="0" fontId="60" fillId="0" borderId="0" xfId="0" applyFont="1" applyAlignment="1"/>
    <xf numFmtId="0" fontId="21" fillId="7" borderId="13" xfId="0" applyFont="1" applyFill="1" applyBorder="1"/>
    <xf numFmtId="0" fontId="21" fillId="0" borderId="0" xfId="0" applyNumberFormat="1" applyFont="1"/>
    <xf numFmtId="0" fontId="61" fillId="0" borderId="0" xfId="0" applyFont="1"/>
    <xf numFmtId="0" fontId="61" fillId="0" borderId="0" xfId="0" applyFont="1" applyAlignment="1">
      <alignment horizontal="center"/>
    </xf>
    <xf numFmtId="0" fontId="21" fillId="22" borderId="0" xfId="0" applyFont="1" applyFill="1" applyAlignment="1">
      <alignment vertical="center" wrapText="1"/>
    </xf>
    <xf numFmtId="0" fontId="62" fillId="0" borderId="0" xfId="0" applyFont="1" applyAlignment="1">
      <alignment horizontal="left" vertical="center" wrapText="1"/>
    </xf>
    <xf numFmtId="0" fontId="60" fillId="26" borderId="0" xfId="0" applyFont="1" applyFill="1"/>
    <xf numFmtId="0" fontId="60" fillId="26" borderId="0" xfId="0" applyFont="1" applyFill="1" applyAlignment="1">
      <alignment horizontal="right"/>
    </xf>
    <xf numFmtId="0" fontId="49" fillId="0" borderId="0" xfId="0" applyFont="1"/>
    <xf numFmtId="0" fontId="49" fillId="0" borderId="0" xfId="0" applyFont="1" applyAlignment="1">
      <alignment horizontal="center" vertical="center" wrapText="1"/>
    </xf>
    <xf numFmtId="0" fontId="40" fillId="15" borderId="0" xfId="0" applyFont="1" applyFill="1" applyAlignment="1">
      <alignment vertical="center" wrapText="1"/>
    </xf>
    <xf numFmtId="0" fontId="47" fillId="0" borderId="0" xfId="0" applyFont="1" applyAlignment="1">
      <alignment vertical="center" wrapText="1"/>
    </xf>
    <xf numFmtId="0" fontId="47" fillId="22" borderId="0" xfId="0" applyFont="1" applyFill="1" applyAlignment="1">
      <alignment vertical="center" wrapText="1"/>
    </xf>
    <xf numFmtId="0" fontId="63" fillId="22" borderId="0" xfId="0" applyFont="1" applyFill="1" applyAlignment="1">
      <alignment vertical="center" wrapText="1"/>
    </xf>
    <xf numFmtId="0" fontId="47" fillId="0" borderId="0" xfId="0" applyFont="1" applyAlignment="1">
      <alignment horizontal="right" vertical="center" wrapText="1"/>
    </xf>
    <xf numFmtId="0" fontId="63" fillId="0" borderId="0" xfId="0" applyFont="1" applyAlignment="1">
      <alignment vertical="center" wrapText="1"/>
    </xf>
    <xf numFmtId="0" fontId="47" fillId="0" borderId="0" xfId="0" applyFont="1"/>
    <xf numFmtId="0" fontId="47" fillId="0" borderId="0" xfId="0" applyFont="1" applyAlignment="1">
      <alignment horizontal="left"/>
    </xf>
    <xf numFmtId="0" fontId="47" fillId="24" borderId="0" xfId="0" applyFont="1" applyFill="1" applyAlignment="1">
      <alignment horizontal="right" vertical="center" wrapText="1"/>
    </xf>
    <xf numFmtId="0" fontId="63" fillId="24" borderId="0" xfId="0" applyFont="1" applyFill="1" applyAlignment="1">
      <alignment horizontal="left" vertical="center" wrapText="1"/>
    </xf>
    <xf numFmtId="0" fontId="47" fillId="23" borderId="0" xfId="0" applyFont="1" applyFill="1" applyAlignment="1">
      <alignment horizontal="right" vertical="center" wrapText="1"/>
    </xf>
    <xf numFmtId="0" fontId="63" fillId="23" borderId="0" xfId="0" applyFont="1" applyFill="1" applyAlignment="1">
      <alignment vertical="center" wrapText="1"/>
    </xf>
    <xf numFmtId="0" fontId="63" fillId="28" borderId="0" xfId="0" applyFont="1" applyFill="1" applyAlignment="1">
      <alignment vertical="center" wrapText="1"/>
    </xf>
    <xf numFmtId="0" fontId="47" fillId="11" borderId="0" xfId="0" applyFont="1" applyFill="1" applyAlignment="1">
      <alignment vertical="center" wrapText="1"/>
    </xf>
    <xf numFmtId="0" fontId="63" fillId="11" borderId="0" xfId="0" applyFont="1" applyFill="1" applyAlignment="1">
      <alignment vertical="center" wrapText="1"/>
    </xf>
    <xf numFmtId="0" fontId="47" fillId="20" borderId="0" xfId="0" applyFont="1" applyFill="1" applyAlignment="1">
      <alignment horizontal="center" vertical="center" wrapText="1"/>
    </xf>
    <xf numFmtId="0" fontId="47" fillId="28" borderId="0" xfId="0" applyFont="1" applyFill="1" applyAlignment="1">
      <alignment vertical="center" wrapText="1"/>
    </xf>
    <xf numFmtId="0" fontId="47" fillId="26" borderId="0" xfId="0" applyFont="1" applyFill="1" applyAlignment="1">
      <alignment vertical="center" wrapText="1"/>
    </xf>
    <xf numFmtId="0" fontId="47" fillId="11" borderId="0" xfId="0" applyFont="1" applyFill="1" applyAlignment="1">
      <alignment horizontal="right" vertical="center" wrapText="1"/>
    </xf>
    <xf numFmtId="0" fontId="63" fillId="11" borderId="0" xfId="0" applyFont="1" applyFill="1" applyAlignment="1">
      <alignment horizontal="left" vertical="center" wrapText="1"/>
    </xf>
    <xf numFmtId="0" fontId="29" fillId="0" borderId="0" xfId="0" applyFont="1"/>
    <xf numFmtId="0" fontId="44" fillId="0" borderId="0" xfId="0" applyFont="1" applyBorder="1" applyAlignment="1">
      <alignment horizontal="left" vertical="center"/>
    </xf>
    <xf numFmtId="0" fontId="64" fillId="0" borderId="0" xfId="0" applyFont="1" applyBorder="1" applyAlignment="1">
      <alignment horizontal="left" vertical="center"/>
    </xf>
    <xf numFmtId="0" fontId="64" fillId="0" borderId="0" xfId="0" applyFont="1" applyBorder="1" applyAlignment="1">
      <alignment horizontal="left"/>
    </xf>
    <xf numFmtId="0" fontId="45" fillId="0" borderId="0" xfId="0" applyFont="1" applyBorder="1"/>
    <xf numFmtId="0" fontId="2" fillId="0" borderId="25" xfId="0" applyFont="1" applyFill="1" applyBorder="1"/>
    <xf numFmtId="0" fontId="2" fillId="0" borderId="25" xfId="0" applyFont="1" applyBorder="1"/>
    <xf numFmtId="0" fontId="0" fillId="0" borderId="25" xfId="0" applyBorder="1"/>
    <xf numFmtId="49" fontId="32" fillId="3" borderId="24" xfId="0" applyNumberFormat="1" applyFont="1" applyFill="1" applyBorder="1" applyAlignment="1">
      <alignment horizontal="center" vertical="center"/>
    </xf>
    <xf numFmtId="49" fontId="16" fillId="30" borderId="24" xfId="0" applyNumberFormat="1" applyFont="1" applyFill="1" applyBorder="1" applyAlignment="1">
      <alignment horizontal="right" vertical="center" indent="1"/>
    </xf>
    <xf numFmtId="0" fontId="34" fillId="30" borderId="24" xfId="0" applyFont="1" applyFill="1" applyBorder="1" applyAlignment="1">
      <alignment horizontal="left" vertical="center" wrapText="1"/>
    </xf>
    <xf numFmtId="0" fontId="0" fillId="30" borderId="0" xfId="0" applyFill="1"/>
    <xf numFmtId="0" fontId="10" fillId="30" borderId="0" xfId="0" applyFont="1" applyFill="1" applyAlignment="1">
      <alignment vertical="center"/>
    </xf>
    <xf numFmtId="0" fontId="10" fillId="30" borderId="24" xfId="0" applyFont="1" applyFill="1" applyBorder="1" applyAlignment="1">
      <alignment horizontal="left" vertical="center" wrapText="1"/>
    </xf>
    <xf numFmtId="0" fontId="7" fillId="0" borderId="24" xfId="0" applyFont="1" applyBorder="1" applyAlignment="1">
      <alignment vertical="center" wrapText="1"/>
    </xf>
    <xf numFmtId="0" fontId="65" fillId="20" borderId="24" xfId="0" applyFont="1" applyFill="1" applyBorder="1" applyAlignment="1">
      <alignment vertical="center" wrapText="1"/>
    </xf>
    <xf numFmtId="0" fontId="10" fillId="30" borderId="24" xfId="0" applyFont="1" applyFill="1" applyBorder="1" applyAlignment="1">
      <alignment vertical="center" wrapText="1"/>
    </xf>
    <xf numFmtId="0" fontId="65" fillId="20" borderId="24"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5" fillId="2" borderId="0" xfId="0" applyFont="1" applyFill="1" applyBorder="1" applyAlignment="1">
      <alignment horizontal="right" vertical="center"/>
    </xf>
    <xf numFmtId="0" fontId="44" fillId="2" borderId="0" xfId="0" applyFont="1" applyFill="1" applyBorder="1" applyAlignment="1">
      <alignment horizontal="left" vertical="center"/>
    </xf>
    <xf numFmtId="0" fontId="28" fillId="2" borderId="0" xfId="1" applyFill="1" applyBorder="1" applyAlignment="1">
      <alignment horizontal="left" vertical="center"/>
    </xf>
    <xf numFmtId="0" fontId="9" fillId="3" borderId="0" xfId="0" applyFont="1" applyFill="1" applyBorder="1" applyAlignment="1">
      <alignment horizontal="center"/>
    </xf>
    <xf numFmtId="0" fontId="16" fillId="0" borderId="0" xfId="0" applyFont="1" applyBorder="1" applyAlignment="1">
      <alignment horizontal="left" indent="1"/>
    </xf>
    <xf numFmtId="0" fontId="16" fillId="0" borderId="0" xfId="0" applyFont="1" applyBorder="1" applyAlignment="1"/>
    <xf numFmtId="0" fontId="44" fillId="2" borderId="5" xfId="0" applyFont="1" applyFill="1" applyBorder="1" applyAlignment="1">
      <alignment horizontal="left" vertical="center"/>
    </xf>
    <xf numFmtId="0" fontId="16" fillId="0" borderId="0" xfId="0" applyFont="1" applyBorder="1" applyAlignment="1">
      <alignment horizontal="left" vertical="center" indent="1"/>
    </xf>
    <xf numFmtId="0" fontId="9" fillId="3"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6" fillId="0" borderId="0" xfId="0" applyFont="1" applyBorder="1" applyAlignment="1">
      <alignment horizontal="left"/>
    </xf>
    <xf numFmtId="0" fontId="5" fillId="0" borderId="1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9" xfId="0" applyFont="1" applyFill="1" applyBorder="1" applyAlignment="1">
      <alignment horizontal="left" vertical="center" wrapText="1"/>
    </xf>
    <xf numFmtId="2" fontId="48" fillId="2" borderId="0" xfId="0" applyNumberFormat="1" applyFont="1" applyFill="1" applyBorder="1" applyAlignment="1">
      <alignment horizontal="left" vertical="center"/>
    </xf>
    <xf numFmtId="0" fontId="46" fillId="2" borderId="0" xfId="0" applyFont="1" applyFill="1" applyBorder="1" applyAlignment="1">
      <alignment horizontal="left" vertical="center"/>
    </xf>
    <xf numFmtId="0" fontId="49" fillId="2" borderId="0" xfId="0" applyFont="1" applyFill="1" applyBorder="1" applyAlignment="1">
      <alignment horizontal="left" vertical="center"/>
    </xf>
    <xf numFmtId="0" fontId="51" fillId="2" borderId="0" xfId="0" applyFont="1" applyFill="1" applyBorder="1" applyAlignment="1">
      <alignment horizontal="left" vertical="center"/>
    </xf>
    <xf numFmtId="0" fontId="12" fillId="0" borderId="0" xfId="0" applyFont="1" applyBorder="1" applyAlignment="1">
      <alignment horizontal="right" vertical="center" indent="1"/>
    </xf>
    <xf numFmtId="0" fontId="16" fillId="0" borderId="4" xfId="0" applyFont="1" applyBorder="1" applyAlignment="1">
      <alignment horizontal="right"/>
    </xf>
    <xf numFmtId="0" fontId="16" fillId="0" borderId="0" xfId="0" applyFont="1" applyBorder="1" applyAlignment="1">
      <alignment horizontal="right"/>
    </xf>
    <xf numFmtId="0" fontId="11" fillId="0" borderId="0" xfId="0" applyFont="1" applyBorder="1" applyAlignment="1">
      <alignment horizontal="center" vertical="center"/>
    </xf>
    <xf numFmtId="49" fontId="17" fillId="2" borderId="0" xfId="0" applyNumberFormat="1" applyFont="1" applyFill="1" applyBorder="1" applyAlignment="1">
      <alignment horizontal="left" vertical="center" wrapText="1"/>
    </xf>
    <xf numFmtId="0" fontId="47" fillId="2" borderId="0" xfId="0" applyFont="1" applyFill="1" applyBorder="1" applyAlignment="1">
      <alignment horizontal="right" vertical="center"/>
    </xf>
    <xf numFmtId="0" fontId="41" fillId="0" borderId="0" xfId="1" applyFont="1" applyBorder="1" applyAlignment="1">
      <alignment horizontal="center"/>
    </xf>
    <xf numFmtId="0" fontId="22" fillId="0" borderId="0" xfId="0" applyFont="1" applyFill="1" applyBorder="1" applyAlignment="1">
      <alignment horizontal="left" vertical="top" wrapText="1"/>
    </xf>
    <xf numFmtId="0" fontId="12" fillId="0" borderId="0" xfId="0" applyFont="1" applyBorder="1" applyAlignment="1">
      <alignment horizontal="center" vertical="center"/>
    </xf>
    <xf numFmtId="0" fontId="5" fillId="2" borderId="0" xfId="0" applyFont="1" applyFill="1" applyBorder="1" applyAlignment="1">
      <alignment horizontal="left" vertical="top" wrapText="1"/>
    </xf>
    <xf numFmtId="0" fontId="44" fillId="2" borderId="0" xfId="0" applyFont="1" applyFill="1" applyBorder="1" applyAlignment="1">
      <alignment horizontal="right" vertical="center"/>
    </xf>
    <xf numFmtId="0" fontId="53" fillId="2" borderId="0" xfId="1" applyFont="1" applyFill="1" applyBorder="1" applyAlignment="1">
      <alignment horizontal="left" vertical="center"/>
    </xf>
    <xf numFmtId="0" fontId="50" fillId="2" borderId="0" xfId="0" applyFont="1" applyFill="1" applyBorder="1" applyAlignment="1">
      <alignment horizontal="left" vertical="center" wrapText="1"/>
    </xf>
    <xf numFmtId="0" fontId="16" fillId="0" borderId="0" xfId="0" applyFont="1" applyBorder="1" applyAlignment="1">
      <alignment horizontal="center" vertical="top"/>
    </xf>
    <xf numFmtId="0" fontId="52" fillId="2"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31" fillId="13" borderId="24" xfId="0" applyFont="1" applyFill="1" applyBorder="1" applyAlignment="1">
      <alignment horizontal="center" vertical="center" wrapText="1"/>
    </xf>
    <xf numFmtId="49" fontId="32" fillId="3" borderId="24" xfId="0" applyNumberFormat="1" applyFont="1" applyFill="1" applyBorder="1" applyAlignment="1">
      <alignment horizontal="center" vertical="center"/>
    </xf>
    <xf numFmtId="0" fontId="6" fillId="18" borderId="24" xfId="0" applyFont="1" applyFill="1" applyBorder="1" applyAlignment="1">
      <alignment horizontal="center" vertical="center" wrapText="1"/>
    </xf>
    <xf numFmtId="0" fontId="49" fillId="0" borderId="13" xfId="0" applyFont="1" applyBorder="1" applyAlignment="1">
      <alignment horizontal="center" vertical="center" wrapText="1"/>
    </xf>
    <xf numFmtId="0" fontId="49" fillId="15" borderId="13" xfId="0" applyFont="1" applyFill="1" applyBorder="1" applyAlignment="1">
      <alignment horizontal="center" vertical="center" wrapText="1"/>
    </xf>
    <xf numFmtId="0" fontId="49" fillId="16" borderId="13" xfId="0" applyFont="1" applyFill="1" applyBorder="1" applyAlignment="1">
      <alignment horizontal="center"/>
    </xf>
    <xf numFmtId="0" fontId="49" fillId="16" borderId="13" xfId="0" applyFont="1" applyFill="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18" xfId="0" applyFont="1" applyBorder="1" applyAlignment="1">
      <alignment horizontal="center" vertical="center" wrapText="1"/>
    </xf>
    <xf numFmtId="0" fontId="49" fillId="6" borderId="13" xfId="0" applyFont="1" applyFill="1" applyBorder="1" applyAlignment="1">
      <alignment horizontal="center" vertical="center" wrapText="1"/>
    </xf>
    <xf numFmtId="0" fontId="49" fillId="6" borderId="13" xfId="0" applyFont="1" applyFill="1" applyBorder="1" applyAlignment="1">
      <alignment horizontal="center" vertical="center"/>
    </xf>
    <xf numFmtId="0" fontId="49" fillId="0" borderId="0"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19" xfId="0" applyFont="1" applyBorder="1" applyAlignment="1">
      <alignment horizontal="center" vertical="center" wrapText="1"/>
    </xf>
    <xf numFmtId="0" fontId="49" fillId="14" borderId="13" xfId="0" applyFont="1" applyFill="1" applyBorder="1" applyAlignment="1">
      <alignment horizontal="center" vertical="center" wrapText="1"/>
    </xf>
    <xf numFmtId="0" fontId="49" fillId="14" borderId="14" xfId="0" applyFont="1" applyFill="1" applyBorder="1" applyAlignment="1">
      <alignment horizontal="center" vertical="center" wrapText="1"/>
    </xf>
    <xf numFmtId="0" fontId="49" fillId="14" borderId="16" xfId="0" applyFont="1" applyFill="1" applyBorder="1" applyAlignment="1">
      <alignment horizontal="center" vertical="center" wrapText="1"/>
    </xf>
    <xf numFmtId="0" fontId="49" fillId="14" borderId="18" xfId="0" applyFont="1" applyFill="1" applyBorder="1" applyAlignment="1">
      <alignment horizontal="center" vertical="center" wrapText="1"/>
    </xf>
    <xf numFmtId="0" fontId="49" fillId="14" borderId="20" xfId="0" applyFont="1" applyFill="1" applyBorder="1" applyAlignment="1">
      <alignment horizontal="center" vertical="center" wrapText="1"/>
    </xf>
    <xf numFmtId="0" fontId="49" fillId="14" borderId="7" xfId="0" applyFont="1" applyFill="1" applyBorder="1" applyAlignment="1">
      <alignment horizontal="center" vertical="center" wrapText="1"/>
    </xf>
    <xf numFmtId="0" fontId="49" fillId="8" borderId="21" xfId="0" applyFont="1" applyFill="1" applyBorder="1" applyAlignment="1">
      <alignment horizontal="center" vertical="center" wrapText="1"/>
    </xf>
    <xf numFmtId="0" fontId="49" fillId="8" borderId="22" xfId="0" applyFont="1" applyFill="1" applyBorder="1" applyAlignment="1">
      <alignment horizontal="center" vertical="center" wrapText="1"/>
    </xf>
    <xf numFmtId="0" fontId="49" fillId="10" borderId="21" xfId="0" applyFont="1" applyFill="1" applyBorder="1" applyAlignment="1">
      <alignment horizontal="center" vertical="center" wrapText="1"/>
    </xf>
    <xf numFmtId="0" fontId="49" fillId="10" borderId="22" xfId="0" applyFont="1" applyFill="1" applyBorder="1" applyAlignment="1">
      <alignment horizontal="center" vertical="center" wrapText="1"/>
    </xf>
    <xf numFmtId="0" fontId="49" fillId="0" borderId="23" xfId="0" applyFont="1" applyBorder="1" applyAlignment="1">
      <alignment horizontal="center" vertical="center" wrapText="1"/>
    </xf>
    <xf numFmtId="0" fontId="49" fillId="10" borderId="6" xfId="0" applyFont="1" applyFill="1" applyBorder="1" applyAlignment="1">
      <alignment horizontal="center" vertical="center" wrapText="1"/>
    </xf>
    <xf numFmtId="0" fontId="49" fillId="10" borderId="20" xfId="0" applyFont="1" applyFill="1" applyBorder="1" applyAlignment="1">
      <alignment horizontal="center" vertical="center" wrapText="1"/>
    </xf>
    <xf numFmtId="0" fontId="49" fillId="10" borderId="7" xfId="0" applyFont="1" applyFill="1" applyBorder="1" applyAlignment="1">
      <alignment horizontal="center" vertical="center" wrapText="1"/>
    </xf>
    <xf numFmtId="0" fontId="49" fillId="0" borderId="18" xfId="0" applyFont="1" applyBorder="1" applyAlignment="1">
      <alignment horizontal="center"/>
    </xf>
    <xf numFmtId="0" fontId="49" fillId="0" borderId="11" xfId="0" applyFont="1" applyBorder="1" applyAlignment="1">
      <alignment horizontal="center"/>
    </xf>
    <xf numFmtId="0" fontId="49" fillId="0" borderId="14" xfId="0" applyFont="1" applyBorder="1" applyAlignment="1">
      <alignment horizontal="center" vertical="center" wrapText="1"/>
    </xf>
    <xf numFmtId="0" fontId="48" fillId="15" borderId="0" xfId="0" applyFont="1" applyFill="1" applyBorder="1" applyAlignment="1">
      <alignment horizontal="center" vertical="center" wrapText="1"/>
    </xf>
    <xf numFmtId="0" fontId="48" fillId="15" borderId="11" xfId="0" applyFont="1" applyFill="1" applyBorder="1" applyAlignment="1">
      <alignment horizontal="center" vertical="center" wrapText="1"/>
    </xf>
    <xf numFmtId="0" fontId="49" fillId="7" borderId="21" xfId="0" applyFont="1" applyFill="1" applyBorder="1" applyAlignment="1">
      <alignment horizontal="center" vertical="center" wrapText="1"/>
    </xf>
    <xf numFmtId="0" fontId="49" fillId="7" borderId="22" xfId="0" applyFont="1" applyFill="1" applyBorder="1" applyAlignment="1">
      <alignment horizontal="center" vertical="center" wrapText="1"/>
    </xf>
    <xf numFmtId="0" fontId="49" fillId="8" borderId="6" xfId="0" applyFont="1" applyFill="1" applyBorder="1" applyAlignment="1">
      <alignment horizontal="center" vertical="center" wrapText="1"/>
    </xf>
    <xf numFmtId="0" fontId="49" fillId="8" borderId="20" xfId="0" applyFont="1" applyFill="1" applyBorder="1" applyAlignment="1">
      <alignment horizontal="center" vertical="center" wrapText="1"/>
    </xf>
    <xf numFmtId="0" fontId="49" fillId="8" borderId="7" xfId="0" applyFont="1" applyFill="1" applyBorder="1" applyAlignment="1">
      <alignment horizontal="center" vertical="center" wrapText="1"/>
    </xf>
    <xf numFmtId="0" fontId="49" fillId="7" borderId="6" xfId="0" applyFont="1" applyFill="1" applyBorder="1" applyAlignment="1">
      <alignment horizontal="center" vertical="center" wrapText="1"/>
    </xf>
    <xf numFmtId="0" fontId="49" fillId="7" borderId="20" xfId="0" applyFont="1" applyFill="1" applyBorder="1" applyAlignment="1">
      <alignment horizontal="center" vertical="center" wrapText="1"/>
    </xf>
    <xf numFmtId="0" fontId="49" fillId="7" borderId="7" xfId="0" applyFont="1" applyFill="1" applyBorder="1" applyAlignment="1">
      <alignment horizontal="center" vertical="center" wrapText="1"/>
    </xf>
    <xf numFmtId="0" fontId="49" fillId="9" borderId="6" xfId="0" applyFont="1" applyFill="1" applyBorder="1" applyAlignment="1">
      <alignment horizontal="center" vertical="center" wrapText="1"/>
    </xf>
    <xf numFmtId="0" fontId="49" fillId="9" borderId="20" xfId="0" applyFont="1" applyFill="1" applyBorder="1" applyAlignment="1">
      <alignment horizontal="center" vertical="center" wrapText="1"/>
    </xf>
    <xf numFmtId="0" fontId="49" fillId="9" borderId="7" xfId="0" applyFont="1" applyFill="1" applyBorder="1" applyAlignment="1">
      <alignment horizontal="center" vertical="center" wrapText="1"/>
    </xf>
    <xf numFmtId="0" fontId="49" fillId="9" borderId="21" xfId="0" applyFont="1" applyFill="1" applyBorder="1" applyAlignment="1">
      <alignment horizontal="center" vertical="center" wrapText="1"/>
    </xf>
    <xf numFmtId="0" fontId="49" fillId="9" borderId="22" xfId="0" applyFont="1" applyFill="1" applyBorder="1" applyAlignment="1">
      <alignment horizontal="center" vertical="center" wrapText="1"/>
    </xf>
    <xf numFmtId="0" fontId="49" fillId="27" borderId="13" xfId="0" applyFont="1" applyFill="1" applyBorder="1" applyAlignment="1">
      <alignment horizontal="center" vertical="center" wrapText="1"/>
    </xf>
    <xf numFmtId="0" fontId="49" fillId="27" borderId="13" xfId="0" applyFont="1" applyFill="1" applyBorder="1" applyAlignment="1">
      <alignment horizontal="center"/>
    </xf>
    <xf numFmtId="0" fontId="49" fillId="12" borderId="13" xfId="0" applyFont="1" applyFill="1" applyBorder="1" applyAlignment="1">
      <alignment horizontal="center" vertical="center" wrapText="1"/>
    </xf>
    <xf numFmtId="0" fontId="49" fillId="25" borderId="13" xfId="0" applyFont="1" applyFill="1" applyBorder="1" applyAlignment="1">
      <alignment horizontal="center" vertical="center" wrapText="1"/>
    </xf>
    <xf numFmtId="0" fontId="49" fillId="29" borderId="14" xfId="0" applyFont="1" applyFill="1" applyBorder="1" applyAlignment="1">
      <alignment horizontal="center" vertical="center" wrapText="1"/>
    </xf>
    <xf numFmtId="0" fontId="49" fillId="29" borderId="12" xfId="0" applyFont="1" applyFill="1" applyBorder="1" applyAlignment="1">
      <alignment horizontal="center" vertical="center" wrapText="1"/>
    </xf>
    <xf numFmtId="0" fontId="49" fillId="29" borderId="15" xfId="0" applyFont="1" applyFill="1" applyBorder="1" applyAlignment="1">
      <alignment horizontal="center" vertical="center" wrapText="1"/>
    </xf>
    <xf numFmtId="0" fontId="49" fillId="29" borderId="21" xfId="0" applyFont="1" applyFill="1" applyBorder="1" applyAlignment="1">
      <alignment horizontal="center" vertical="center" wrapText="1"/>
    </xf>
    <xf numFmtId="0" fontId="49" fillId="29" borderId="22" xfId="0" applyFont="1" applyFill="1" applyBorder="1" applyAlignment="1">
      <alignment horizontal="center" vertical="center" wrapText="1"/>
    </xf>
    <xf numFmtId="0" fontId="49" fillId="8" borderId="13" xfId="0" applyFont="1" applyFill="1" applyBorder="1" applyAlignment="1">
      <alignment horizontal="center" vertical="center" wrapText="1"/>
    </xf>
    <xf numFmtId="0" fontId="29" fillId="0" borderId="17" xfId="0" applyFont="1" applyBorder="1" applyAlignment="1">
      <alignment horizontal="center" vertical="center"/>
    </xf>
    <xf numFmtId="0" fontId="42" fillId="0" borderId="0" xfId="0" applyFont="1" applyBorder="1" applyAlignment="1">
      <alignment horizontal="center"/>
    </xf>
    <xf numFmtId="0" fontId="42" fillId="0" borderId="0" xfId="0" applyFont="1" applyBorder="1" applyAlignment="1">
      <alignment horizontal="left" indent="1"/>
    </xf>
    <xf numFmtId="0" fontId="57" fillId="0" borderId="0" xfId="0" applyFont="1" applyBorder="1" applyAlignment="1">
      <alignment horizontal="center" vertical="center"/>
    </xf>
    <xf numFmtId="0" fontId="42" fillId="0" borderId="0" xfId="0" applyFont="1" applyBorder="1" applyAlignment="1">
      <alignment horizontal="left"/>
    </xf>
    <xf numFmtId="0" fontId="0" fillId="22" borderId="0" xfId="0" applyFill="1" applyAlignment="1">
      <alignment horizontal="center" vertical="center"/>
    </xf>
    <xf numFmtId="0" fontId="29" fillId="7" borderId="16" xfId="0" applyFont="1" applyFill="1" applyBorder="1" applyAlignment="1">
      <alignment horizontal="left" vertical="center" wrapText="1"/>
    </xf>
    <xf numFmtId="0" fontId="29" fillId="7" borderId="0" xfId="0" applyFont="1" applyFill="1" applyBorder="1" applyAlignment="1">
      <alignment horizontal="left" vertical="center" wrapText="1"/>
    </xf>
    <xf numFmtId="0" fontId="29" fillId="7" borderId="0"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42" fillId="0" borderId="0" xfId="0" applyFont="1" applyBorder="1" applyAlignment="1"/>
    <xf numFmtId="0" fontId="60" fillId="0" borderId="0" xfId="0" applyFont="1" applyAlignment="1">
      <alignment horizontal="left"/>
    </xf>
    <xf numFmtId="0" fontId="21" fillId="16" borderId="0" xfId="0" applyFont="1" applyFill="1" applyAlignment="1">
      <alignment horizontal="left"/>
    </xf>
    <xf numFmtId="0" fontId="42" fillId="22" borderId="0" xfId="0" applyFont="1" applyFill="1" applyBorder="1" applyAlignment="1">
      <alignment horizontal="center" vertical="center"/>
    </xf>
    <xf numFmtId="0" fontId="21" fillId="17" borderId="13" xfId="0" applyFont="1" applyFill="1" applyBorder="1" applyAlignment="1">
      <alignment horizontal="center"/>
    </xf>
    <xf numFmtId="0" fontId="21" fillId="0" borderId="11" xfId="0" applyFont="1" applyBorder="1" applyAlignment="1">
      <alignment horizontal="center"/>
    </xf>
    <xf numFmtId="0" fontId="57" fillId="0" borderId="0" xfId="0" applyFont="1" applyFill="1" applyBorder="1" applyAlignment="1">
      <alignment horizontal="center" vertical="center"/>
    </xf>
    <xf numFmtId="2" fontId="30" fillId="2" borderId="0" xfId="0" applyNumberFormat="1" applyFont="1" applyFill="1" applyBorder="1" applyAlignment="1">
      <alignment horizontal="left" vertical="center"/>
    </xf>
    <xf numFmtId="0" fontId="57" fillId="0" borderId="4" xfId="0" applyFont="1" applyBorder="1" applyAlignment="1">
      <alignment horizontal="right"/>
    </xf>
    <xf numFmtId="0" fontId="57" fillId="0" borderId="0" xfId="0" applyFont="1" applyBorder="1" applyAlignment="1">
      <alignment horizontal="right"/>
    </xf>
    <xf numFmtId="0" fontId="56" fillId="2" borderId="0" xfId="0" applyFont="1" applyFill="1" applyBorder="1" applyAlignment="1">
      <alignment horizontal="center"/>
    </xf>
    <xf numFmtId="0" fontId="29" fillId="6" borderId="13" xfId="0" applyFont="1" applyFill="1" applyBorder="1" applyAlignment="1">
      <alignment horizontal="left" wrapText="1"/>
    </xf>
    <xf numFmtId="0" fontId="29" fillId="6" borderId="15" xfId="0" applyFont="1" applyFill="1" applyBorder="1" applyAlignment="1">
      <alignment horizontal="center" vertical="center"/>
    </xf>
    <xf numFmtId="0" fontId="29" fillId="6" borderId="17" xfId="0" applyFont="1" applyFill="1" applyBorder="1" applyAlignment="1">
      <alignment horizontal="center" vertical="center"/>
    </xf>
    <xf numFmtId="0" fontId="29" fillId="8" borderId="16" xfId="0" applyFont="1" applyFill="1" applyBorder="1" applyAlignment="1">
      <alignment horizontal="left" vertical="center"/>
    </xf>
    <xf numFmtId="0" fontId="29" fillId="8" borderId="0" xfId="0" applyFont="1" applyFill="1" applyBorder="1" applyAlignment="1">
      <alignment horizontal="left" vertical="center"/>
    </xf>
    <xf numFmtId="0" fontId="0" fillId="22" borderId="0" xfId="0" applyFill="1" applyAlignment="1">
      <alignment horizontal="left" vertical="center"/>
    </xf>
    <xf numFmtId="0" fontId="29" fillId="9" borderId="16" xfId="0" applyFont="1" applyFill="1" applyBorder="1" applyAlignment="1">
      <alignment horizontal="left" vertical="center"/>
    </xf>
    <xf numFmtId="0" fontId="29" fillId="9" borderId="0" xfId="0" applyFont="1" applyFill="1" applyBorder="1" applyAlignment="1">
      <alignment horizontal="left" vertical="center"/>
    </xf>
    <xf numFmtId="0" fontId="29" fillId="8" borderId="0" xfId="0" applyFont="1" applyFill="1" applyBorder="1" applyAlignment="1">
      <alignment horizontal="center" vertical="center" wrapText="1"/>
    </xf>
    <xf numFmtId="0" fontId="29" fillId="8" borderId="17" xfId="0" applyFont="1" applyFill="1" applyBorder="1" applyAlignment="1">
      <alignment horizontal="center" vertical="center" wrapText="1"/>
    </xf>
    <xf numFmtId="0" fontId="21" fillId="22" borderId="0" xfId="0" applyFont="1" applyFill="1" applyAlignment="1">
      <alignment horizontal="center" vertical="center"/>
    </xf>
    <xf numFmtId="0" fontId="49" fillId="11" borderId="16" xfId="0" applyFont="1" applyFill="1" applyBorder="1" applyAlignment="1">
      <alignment horizontal="left" vertical="center"/>
    </xf>
    <xf numFmtId="0" fontId="49" fillId="11" borderId="0" xfId="0" applyFont="1" applyFill="1" applyBorder="1" applyAlignment="1">
      <alignment horizontal="left" vertical="center"/>
    </xf>
    <xf numFmtId="0" fontId="49" fillId="12" borderId="16" xfId="0" applyFont="1" applyFill="1" applyBorder="1" applyAlignment="1">
      <alignment horizontal="left" vertical="center"/>
    </xf>
    <xf numFmtId="0" fontId="49" fillId="12" borderId="0" xfId="0" applyFont="1" applyFill="1" applyBorder="1" applyAlignment="1">
      <alignment horizontal="left" vertical="center"/>
    </xf>
    <xf numFmtId="0" fontId="29" fillId="10" borderId="0" xfId="0" applyFont="1" applyFill="1" applyBorder="1" applyAlignment="1">
      <alignment horizontal="center" vertical="center" wrapText="1"/>
    </xf>
    <xf numFmtId="0" fontId="29" fillId="10" borderId="16" xfId="0" applyFont="1" applyFill="1" applyBorder="1" applyAlignment="1">
      <alignment horizontal="left" vertical="center"/>
    </xf>
    <xf numFmtId="0" fontId="29" fillId="10" borderId="0" xfId="0" applyFont="1" applyFill="1" applyBorder="1" applyAlignment="1">
      <alignment horizontal="left" vertical="center"/>
    </xf>
    <xf numFmtId="0" fontId="29" fillId="9" borderId="0" xfId="0" applyFont="1" applyFill="1" applyBorder="1" applyAlignment="1">
      <alignment horizontal="center" vertical="center" wrapText="1"/>
    </xf>
    <xf numFmtId="0" fontId="47" fillId="22" borderId="0" xfId="0" applyFont="1" applyFill="1" applyAlignment="1">
      <alignment horizontal="left" vertical="center" wrapText="1"/>
    </xf>
    <xf numFmtId="0" fontId="49" fillId="11" borderId="16" xfId="0" applyFont="1" applyFill="1" applyBorder="1" applyAlignment="1">
      <alignment horizontal="center" vertical="center" wrapText="1"/>
    </xf>
    <xf numFmtId="0" fontId="49" fillId="11" borderId="0" xfId="0" applyFont="1" applyFill="1" applyBorder="1" applyAlignment="1">
      <alignment horizontal="center" vertical="center" wrapText="1"/>
    </xf>
    <xf numFmtId="0" fontId="47" fillId="22" borderId="0" xfId="0" applyFont="1" applyFill="1" applyAlignment="1">
      <alignment horizontal="center" vertical="center" wrapText="1"/>
    </xf>
    <xf numFmtId="0" fontId="49" fillId="14" borderId="16" xfId="0" applyFont="1" applyFill="1" applyBorder="1" applyAlignment="1">
      <alignment horizontal="left" vertical="center"/>
    </xf>
    <xf numFmtId="0" fontId="49" fillId="14" borderId="0" xfId="0" applyFont="1" applyFill="1" applyBorder="1" applyAlignment="1">
      <alignment horizontal="left" vertical="center"/>
    </xf>
    <xf numFmtId="0" fontId="47" fillId="0" borderId="11" xfId="0" applyFont="1" applyBorder="1" applyAlignment="1">
      <alignment horizontal="center" vertical="center" wrapText="1"/>
    </xf>
    <xf numFmtId="0" fontId="49" fillId="14" borderId="0" xfId="0" applyFont="1" applyFill="1" applyBorder="1" applyAlignment="1">
      <alignment horizontal="center" vertical="center" wrapText="1"/>
    </xf>
    <xf numFmtId="0" fontId="49" fillId="16" borderId="16" xfId="0" applyFont="1" applyFill="1" applyBorder="1" applyAlignment="1">
      <alignment horizontal="center" vertical="center" wrapText="1"/>
    </xf>
    <xf numFmtId="0" fontId="49" fillId="16" borderId="0" xfId="0" applyFont="1" applyFill="1" applyBorder="1" applyAlignment="1">
      <alignment horizontal="center" vertical="center" wrapText="1"/>
    </xf>
    <xf numFmtId="0" fontId="49" fillId="16" borderId="16" xfId="0" applyFont="1" applyFill="1" applyBorder="1" applyAlignment="1">
      <alignment horizontal="left" vertical="center"/>
    </xf>
    <xf numFmtId="0" fontId="49" fillId="16" borderId="0" xfId="0" applyFont="1" applyFill="1" applyBorder="1" applyAlignment="1">
      <alignment horizontal="left" vertical="center"/>
    </xf>
    <xf numFmtId="0" fontId="49" fillId="15" borderId="16" xfId="0" applyFont="1" applyFill="1" applyBorder="1" applyAlignment="1">
      <alignment horizontal="left" vertical="center" wrapText="1"/>
    </xf>
    <xf numFmtId="0" fontId="49" fillId="15" borderId="0"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pciones!$Y$56" lockText="1" noThreeD="1"/>
</file>

<file path=xl/ctrlProps/ctrlProp10.xml><?xml version="1.0" encoding="utf-8"?>
<formControlPr xmlns="http://schemas.microsoft.com/office/spreadsheetml/2009/9/main" objectType="CheckBox" fmlaLink="Opciones!$AF$72"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Opciones!$AF$74"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Opciones!$AO$91" lockText="1" noThreeD="1"/>
</file>

<file path=xl/ctrlProps/ctrlProp13.xml><?xml version="1.0" encoding="utf-8"?>
<formControlPr xmlns="http://schemas.microsoft.com/office/spreadsheetml/2009/9/main" objectType="CheckBox" fmlaLink="Opciones!$AO$92" lockText="1" noThreeD="1"/>
</file>

<file path=xl/ctrlProps/ctrlProp14.xml><?xml version="1.0" encoding="utf-8"?>
<formControlPr xmlns="http://schemas.microsoft.com/office/spreadsheetml/2009/9/main" objectType="CheckBox" fmlaLink="Opciones!$AO$93" lockText="1" noThreeD="1"/>
</file>

<file path=xl/ctrlProps/ctrlProp15.xml><?xml version="1.0" encoding="utf-8"?>
<formControlPr xmlns="http://schemas.microsoft.com/office/spreadsheetml/2009/9/main" objectType="CheckBox" fmlaLink="Opciones!$AO$95" lockText="1" noThreeD="1"/>
</file>

<file path=xl/ctrlProps/ctrlProp16.xml><?xml version="1.0" encoding="utf-8"?>
<formControlPr xmlns="http://schemas.microsoft.com/office/spreadsheetml/2009/9/main" objectType="CheckBox" fmlaLink="Opciones!$AO$96" lockText="1" noThreeD="1"/>
</file>

<file path=xl/ctrlProps/ctrlProp17.xml><?xml version="1.0" encoding="utf-8"?>
<formControlPr xmlns="http://schemas.microsoft.com/office/spreadsheetml/2009/9/main" objectType="CheckBox" fmlaLink="Opciones!$AO$97" lockText="1" noThreeD="1"/>
</file>

<file path=xl/ctrlProps/ctrlProp18.xml><?xml version="1.0" encoding="utf-8"?>
<formControlPr xmlns="http://schemas.microsoft.com/office/spreadsheetml/2009/9/main" objectType="CheckBox" fmlaLink="Opciones!$AO$98" lockText="1" noThreeD="1"/>
</file>

<file path=xl/ctrlProps/ctrlProp19.xml><?xml version="1.0" encoding="utf-8"?>
<formControlPr xmlns="http://schemas.microsoft.com/office/spreadsheetml/2009/9/main" objectType="CheckBox" fmlaLink="Opciones!$AO$99" lockText="1" noThreeD="1"/>
</file>

<file path=xl/ctrlProps/ctrlProp2.xml><?xml version="1.0" encoding="utf-8"?>
<formControlPr xmlns="http://schemas.microsoft.com/office/spreadsheetml/2009/9/main" objectType="CheckBox" fmlaLink="Opciones!$Y$57" lockText="1" noThreeD="1"/>
</file>

<file path=xl/ctrlProps/ctrlProp20.xml><?xml version="1.0" encoding="utf-8"?>
<formControlPr xmlns="http://schemas.microsoft.com/office/spreadsheetml/2009/9/main" objectType="CheckBox" fmlaLink="Opciones!$AO$100" lockText="1" noThreeD="1"/>
</file>

<file path=xl/ctrlProps/ctrlProp21.xml><?xml version="1.0" encoding="utf-8"?>
<formControlPr xmlns="http://schemas.microsoft.com/office/spreadsheetml/2009/9/main" objectType="CheckBox" fmlaLink="Opciones!$AO$101" lockText="1" noThreeD="1"/>
</file>

<file path=xl/ctrlProps/ctrlProp22.xml><?xml version="1.0" encoding="utf-8"?>
<formControlPr xmlns="http://schemas.microsoft.com/office/spreadsheetml/2009/9/main" objectType="CheckBox" fmlaLink="Opciones!$AO$102" lockText="1" noThreeD="1"/>
</file>

<file path=xl/ctrlProps/ctrlProp23.xml><?xml version="1.0" encoding="utf-8"?>
<formControlPr xmlns="http://schemas.microsoft.com/office/spreadsheetml/2009/9/main" objectType="CheckBox" fmlaLink="Opciones!$AO$103" lockText="1" noThreeD="1"/>
</file>

<file path=xl/ctrlProps/ctrlProp24.xml><?xml version="1.0" encoding="utf-8"?>
<formControlPr xmlns="http://schemas.microsoft.com/office/spreadsheetml/2009/9/main" objectType="CheckBox" fmlaLink="Opciones!$AC$109" lockText="1" noThreeD="1"/>
</file>

<file path=xl/ctrlProps/ctrlProp25.xml><?xml version="1.0" encoding="utf-8"?>
<formControlPr xmlns="http://schemas.microsoft.com/office/spreadsheetml/2009/9/main" objectType="CheckBox" fmlaLink="Opciones!$AC$110" lockText="1" noThreeD="1"/>
</file>

<file path=xl/ctrlProps/ctrlProp26.xml><?xml version="1.0" encoding="utf-8"?>
<formControlPr xmlns="http://schemas.microsoft.com/office/spreadsheetml/2009/9/main" objectType="CheckBox" fmlaLink="Opciones!$AC$111" lockText="1" noThreeD="1"/>
</file>

<file path=xl/ctrlProps/ctrlProp27.xml><?xml version="1.0" encoding="utf-8"?>
<formControlPr xmlns="http://schemas.microsoft.com/office/spreadsheetml/2009/9/main" objectType="CheckBox" fmlaLink="Opciones!$AC$112" lockText="1" noThreeD="1"/>
</file>

<file path=xl/ctrlProps/ctrlProp28.xml><?xml version="1.0" encoding="utf-8"?>
<formControlPr xmlns="http://schemas.microsoft.com/office/spreadsheetml/2009/9/main" objectType="CheckBox" fmlaLink="Opciones!$AC$113" lockText="1" noThreeD="1"/>
</file>

<file path=xl/ctrlProps/ctrlProp29.xml><?xml version="1.0" encoding="utf-8"?>
<formControlPr xmlns="http://schemas.microsoft.com/office/spreadsheetml/2009/9/main" objectType="CheckBox" fmlaLink="Opciones!$AC$114" lockText="1" noThreeD="1"/>
</file>

<file path=xl/ctrlProps/ctrlProp3.xml><?xml version="1.0" encoding="utf-8"?>
<formControlPr xmlns="http://schemas.microsoft.com/office/spreadsheetml/2009/9/main" objectType="CheckBox" fmlaLink="Opciones!$Y$58" lockText="1" noThreeD="1"/>
</file>

<file path=xl/ctrlProps/ctrlProp30.xml><?xml version="1.0" encoding="utf-8"?>
<formControlPr xmlns="http://schemas.microsoft.com/office/spreadsheetml/2009/9/main" objectType="CheckBox" fmlaLink="Opciones!$AC$115" lockText="1" noThreeD="1"/>
</file>

<file path=xl/ctrlProps/ctrlProp31.xml><?xml version="1.0" encoding="utf-8"?>
<formControlPr xmlns="http://schemas.microsoft.com/office/spreadsheetml/2009/9/main" objectType="CheckBox" fmlaLink="Opciones!$AC$116" lockText="1" noThreeD="1"/>
</file>

<file path=xl/ctrlProps/ctrlProp32.xml><?xml version="1.0" encoding="utf-8"?>
<formControlPr xmlns="http://schemas.microsoft.com/office/spreadsheetml/2009/9/main" objectType="CheckBox" fmlaLink="Opciones!$AC$117" lockText="1" noThreeD="1"/>
</file>

<file path=xl/ctrlProps/ctrlProp33.xml><?xml version="1.0" encoding="utf-8"?>
<formControlPr xmlns="http://schemas.microsoft.com/office/spreadsheetml/2009/9/main" objectType="CheckBox" fmlaLink="Opciones!$AC$118" lockText="1" noThreeD="1"/>
</file>

<file path=xl/ctrlProps/ctrlProp34.xml><?xml version="1.0" encoding="utf-8"?>
<formControlPr xmlns="http://schemas.microsoft.com/office/spreadsheetml/2009/9/main" objectType="CheckBox" fmlaLink="Opciones!$AC$119" lockText="1" noThreeD="1"/>
</file>

<file path=xl/ctrlProps/ctrlProp35.xml><?xml version="1.0" encoding="utf-8"?>
<formControlPr xmlns="http://schemas.microsoft.com/office/spreadsheetml/2009/9/main" objectType="CheckBox" fmlaLink="Opciones!$AJ$125" lockText="1" noThreeD="1"/>
</file>

<file path=xl/ctrlProps/ctrlProp36.xml><?xml version="1.0" encoding="utf-8"?>
<formControlPr xmlns="http://schemas.microsoft.com/office/spreadsheetml/2009/9/main" objectType="CheckBox" fmlaLink="Opciones!$AJ$126" lockText="1" noThreeD="1"/>
</file>

<file path=xl/ctrlProps/ctrlProp37.xml><?xml version="1.0" encoding="utf-8"?>
<formControlPr xmlns="http://schemas.microsoft.com/office/spreadsheetml/2009/9/main" objectType="CheckBox" fmlaLink="Opciones!$AJ$127" lockText="1" noThreeD="1"/>
</file>

<file path=xl/ctrlProps/ctrlProp38.xml><?xml version="1.0" encoding="utf-8"?>
<formControlPr xmlns="http://schemas.microsoft.com/office/spreadsheetml/2009/9/main" objectType="CheckBox" fmlaLink="Opciones!$K$41" lockText="1" noThreeD="1"/>
</file>

<file path=xl/ctrlProps/ctrlProp39.xml><?xml version="1.0" encoding="utf-8"?>
<formControlPr xmlns="http://schemas.microsoft.com/office/spreadsheetml/2009/9/main" objectType="CheckBox" fmlaLink="Opciones!$K$42" lockText="1" noThreeD="1"/>
</file>

<file path=xl/ctrlProps/ctrlProp4.xml><?xml version="1.0" encoding="utf-8"?>
<formControlPr xmlns="http://schemas.microsoft.com/office/spreadsheetml/2009/9/main" objectType="CheckBox" fmlaLink="Opciones!$Y$59" lockText="1" noThreeD="1"/>
</file>

<file path=xl/ctrlProps/ctrlProp40.xml><?xml version="1.0" encoding="utf-8"?>
<formControlPr xmlns="http://schemas.microsoft.com/office/spreadsheetml/2009/9/main" objectType="CheckBox" fmlaLink="Opciones!$K$43" lockText="1" noThreeD="1"/>
</file>

<file path=xl/ctrlProps/ctrlProp41.xml><?xml version="1.0" encoding="utf-8"?>
<formControlPr xmlns="http://schemas.microsoft.com/office/spreadsheetml/2009/9/main" objectType="CheckBox" fmlaLink="Opciones!$K$44" lockText="1" noThreeD="1"/>
</file>

<file path=xl/ctrlProps/ctrlProp42.xml><?xml version="1.0" encoding="utf-8"?>
<formControlPr xmlns="http://schemas.microsoft.com/office/spreadsheetml/2009/9/main" objectType="CheckBox" fmlaLink="Opciones!$K$45" lockText="1" noThreeD="1"/>
</file>

<file path=xl/ctrlProps/ctrlProp43.xml><?xml version="1.0" encoding="utf-8"?>
<formControlPr xmlns="http://schemas.microsoft.com/office/spreadsheetml/2009/9/main" objectType="CheckBox" fmlaLink="Opciones!$AC$133" lockText="1" noThreeD="1"/>
</file>

<file path=xl/ctrlProps/ctrlProp44.xml><?xml version="1.0" encoding="utf-8"?>
<formControlPr xmlns="http://schemas.microsoft.com/office/spreadsheetml/2009/9/main" objectType="CheckBox" fmlaLink="Opciones!$AC$134" lockText="1" noThreeD="1"/>
</file>

<file path=xl/ctrlProps/ctrlProp45.xml><?xml version="1.0" encoding="utf-8"?>
<formControlPr xmlns="http://schemas.microsoft.com/office/spreadsheetml/2009/9/main" objectType="CheckBox" fmlaLink="Opciones!$AC$135" lockText="1" noThreeD="1"/>
</file>

<file path=xl/ctrlProps/ctrlProp46.xml><?xml version="1.0" encoding="utf-8"?>
<formControlPr xmlns="http://schemas.microsoft.com/office/spreadsheetml/2009/9/main" objectType="CheckBox" fmlaLink="Opciones!$AC$136" lockText="1" noThreeD="1"/>
</file>

<file path=xl/ctrlProps/ctrlProp47.xml><?xml version="1.0" encoding="utf-8"?>
<formControlPr xmlns="http://schemas.microsoft.com/office/spreadsheetml/2009/9/main" objectType="CheckBox" fmlaLink="Opciones!$AC$137" lockText="1" noThreeD="1"/>
</file>

<file path=xl/ctrlProps/ctrlProp48.xml><?xml version="1.0" encoding="utf-8"?>
<formControlPr xmlns="http://schemas.microsoft.com/office/spreadsheetml/2009/9/main" objectType="CheckBox" fmlaLink="Opciones!$AC$138" lockText="1" noThreeD="1"/>
</file>

<file path=xl/ctrlProps/ctrlProp49.xml><?xml version="1.0" encoding="utf-8"?>
<formControlPr xmlns="http://schemas.microsoft.com/office/spreadsheetml/2009/9/main" objectType="CheckBox" fmlaLink="Opciones!$AC$139" lockText="1" noThreeD="1"/>
</file>

<file path=xl/ctrlProps/ctrlProp5.xml><?xml version="1.0" encoding="utf-8"?>
<formControlPr xmlns="http://schemas.microsoft.com/office/spreadsheetml/2009/9/main" objectType="CheckBox" fmlaLink="Opciones!$Y$60" lockText="1" noThreeD="1"/>
</file>

<file path=xl/ctrlProps/ctrlProp50.xml><?xml version="1.0" encoding="utf-8"?>
<formControlPr xmlns="http://schemas.microsoft.com/office/spreadsheetml/2009/9/main" objectType="CheckBox" fmlaLink="Opciones!$AC$140" lockText="1" noThreeD="1"/>
</file>

<file path=xl/ctrlProps/ctrlProp51.xml><?xml version="1.0" encoding="utf-8"?>
<formControlPr xmlns="http://schemas.microsoft.com/office/spreadsheetml/2009/9/main" objectType="CheckBox" fmlaLink="Opciones!$AC$141" lockText="1" noThreeD="1"/>
</file>

<file path=xl/ctrlProps/ctrlProp52.xml><?xml version="1.0" encoding="utf-8"?>
<formControlPr xmlns="http://schemas.microsoft.com/office/spreadsheetml/2009/9/main" objectType="CheckBox" fmlaLink="Opciones!$AC$142" lockText="1" noThreeD="1"/>
</file>

<file path=xl/ctrlProps/ctrlProp53.xml><?xml version="1.0" encoding="utf-8"?>
<formControlPr xmlns="http://schemas.microsoft.com/office/spreadsheetml/2009/9/main" objectType="CheckBox" fmlaLink="Opciones!$AC$143" lockText="1" noThreeD="1"/>
</file>

<file path=xl/ctrlProps/ctrlProp54.xml><?xml version="1.0" encoding="utf-8"?>
<formControlPr xmlns="http://schemas.microsoft.com/office/spreadsheetml/2009/9/main" objectType="Drop" dropStyle="combo" dx="16" fmlaLink="Datos!C4" fmlaRange="Opciones!$B$2:$B$7" sel="3" val="0"/>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Opciones!$AO$94"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Opciones!$Y$61" lockText="1" noThreeD="1"/>
</file>

<file path=xl/ctrlProps/ctrlProp60.xml><?xml version="1.0" encoding="utf-8"?>
<formControlPr xmlns="http://schemas.microsoft.com/office/spreadsheetml/2009/9/main" objectType="Radio" firstButton="1" fmlaLink="Opciones!$J$49"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Datos!$CR$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Datos!$DU$4"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Opciones!$AF$66" lockText="1" noThreeD="1"/>
</file>

<file path=xl/ctrlProps/ctrlProp70.xml><?xml version="1.0" encoding="utf-8"?>
<formControlPr xmlns="http://schemas.microsoft.com/office/spreadsheetml/2009/9/main" objectType="Radio" firstButton="1" fmlaLink="Datos!$H$4"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Datos!$DK$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Opciones!$AI$80" lockText="1" noThreeD="1"/>
</file>

<file path=xl/ctrlProps/ctrlProp78.xml><?xml version="1.0" encoding="utf-8"?>
<formControlPr xmlns="http://schemas.microsoft.com/office/spreadsheetml/2009/9/main" objectType="CheckBox" fmlaLink="Opciones!$AI$81" lockText="1" noThreeD="1"/>
</file>

<file path=xl/ctrlProps/ctrlProp79.xml><?xml version="1.0" encoding="utf-8"?>
<formControlPr xmlns="http://schemas.microsoft.com/office/spreadsheetml/2009/9/main" objectType="CheckBox" fmlaLink="Opciones!$AI$82" lockText="1" noThreeD="1"/>
</file>

<file path=xl/ctrlProps/ctrlProp8.xml><?xml version="1.0" encoding="utf-8"?>
<formControlPr xmlns="http://schemas.microsoft.com/office/spreadsheetml/2009/9/main" objectType="CheckBox" fmlaLink="Opciones!$AF$68" lockText="1" noThreeD="1"/>
</file>

<file path=xl/ctrlProps/ctrlProp80.xml><?xml version="1.0" encoding="utf-8"?>
<formControlPr xmlns="http://schemas.microsoft.com/office/spreadsheetml/2009/9/main" objectType="CheckBox" fmlaLink="Opciones!$AI$83" lockText="1" noThreeD="1"/>
</file>

<file path=xl/ctrlProps/ctrlProp81.xml><?xml version="1.0" encoding="utf-8"?>
<formControlPr xmlns="http://schemas.microsoft.com/office/spreadsheetml/2009/9/main" objectType="CheckBox" fmlaLink="Opciones!$AI$84" lockText="1" noThreeD="1"/>
</file>

<file path=xl/ctrlProps/ctrlProp82.xml><?xml version="1.0" encoding="utf-8"?>
<formControlPr xmlns="http://schemas.microsoft.com/office/spreadsheetml/2009/9/main" objectType="CheckBox" fmlaLink="Opciones!$AI$85" lockText="1" noThreeD="1"/>
</file>

<file path=xl/ctrlProps/ctrlProp83.xml><?xml version="1.0" encoding="utf-8"?>
<formControlPr xmlns="http://schemas.microsoft.com/office/spreadsheetml/2009/9/main" objectType="CheckBox" fmlaLink="Opciones!$AI$86" lockText="1" noThreeD="1"/>
</file>

<file path=xl/ctrlProps/ctrlProp84.xml><?xml version="1.0" encoding="utf-8"?>
<formControlPr xmlns="http://schemas.microsoft.com/office/spreadsheetml/2009/9/main" objectType="CheckBox" fmlaLink="Opciones!$AF$34" lockText="1" noThreeD="1"/>
</file>

<file path=xl/ctrlProps/ctrlProp85.xml><?xml version="1.0" encoding="utf-8"?>
<formControlPr xmlns="http://schemas.microsoft.com/office/spreadsheetml/2009/9/main" objectType="Radio" firstButton="1" fmlaLink="Datos!$AY$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Opciones!$AF$70"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fmlaLink="Opciones!$J$53"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374</xdr:row>
          <xdr:rowOff>9525</xdr:rowOff>
        </xdr:from>
        <xdr:to>
          <xdr:col>34</xdr:col>
          <xdr:colOff>9525</xdr:colOff>
          <xdr:row>385</xdr:row>
          <xdr:rowOff>142875</xdr:rowOff>
        </xdr:to>
        <xdr:grpSp>
          <xdr:nvGrpSpPr>
            <xdr:cNvPr id="4" name="22. Periodicidad">
              <a:extLst>
                <a:ext uri="{FF2B5EF4-FFF2-40B4-BE49-F238E27FC236}">
                  <a16:creationId xmlns:a16="http://schemas.microsoft.com/office/drawing/2014/main" id="{00000000-0008-0000-0000-000004000000}"/>
                </a:ext>
              </a:extLst>
            </xdr:cNvPr>
            <xdr:cNvGrpSpPr/>
          </xdr:nvGrpSpPr>
          <xdr:grpSpPr>
            <a:xfrm>
              <a:off x="9525" y="55982907"/>
              <a:ext cx="6477000" cy="1982321"/>
              <a:chOff x="9525" y="55698721"/>
              <a:chExt cx="6477000" cy="1985433"/>
            </a:xfrm>
          </xdr:grpSpPr>
          <xdr:sp macro="" textlink="">
            <xdr:nvSpPr>
              <xdr:cNvPr id="2284" name="Option Button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390524" y="57371192"/>
                <a:ext cx="4140000" cy="208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22.3. Aún no determinada (si aún se desconoce la modalidad de publicación de la OE)</a:t>
                </a:r>
              </a:p>
            </xdr:txBody>
          </xdr:sp>
          <xdr:sp macro="" textlink="">
            <xdr:nvSpPr>
              <xdr:cNvPr id="2283" name="Option Button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381000" y="57181750"/>
                <a:ext cx="4181475" cy="208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22.2. Irregular (no hay una periodicidad establecida, se pública cada cierto tiempo)</a:t>
                </a:r>
              </a:p>
            </xdr:txBody>
          </xdr:sp>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695324" y="56102250"/>
                <a:ext cx="900000" cy="208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 Diaria</a:t>
                </a:r>
              </a:p>
            </xdr:txBody>
          </xdr:sp>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695325" y="56282168"/>
                <a:ext cx="1008000" cy="208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22.1.2. Semanal</a:t>
                </a:r>
              </a:p>
            </xdr:txBody>
          </xdr:sp>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695325" y="56444092"/>
                <a:ext cx="1008000"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22.1.3. Mensual</a:t>
                </a:r>
              </a:p>
            </xdr:txBody>
          </xdr:sp>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695325" y="56633533"/>
                <a:ext cx="1085850" cy="2074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22.1.4. Bimestral</a:t>
                </a:r>
              </a:p>
            </xdr:txBody>
          </xdr:sp>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695325" y="56794400"/>
                <a:ext cx="1076325"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22.1.5. Trimestral</a:t>
                </a:r>
              </a:p>
            </xdr:txBody>
          </xdr:sp>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695325" y="56974317"/>
                <a:ext cx="1057275"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22.1.6. Semestral</a:t>
                </a:r>
              </a:p>
            </xdr:txBody>
          </xdr:sp>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2143125" y="56102250"/>
                <a:ext cx="876300" cy="208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22.1.7. Anual</a:t>
                </a:r>
              </a:p>
            </xdr:txBody>
          </xdr:sp>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2143125" y="56264175"/>
                <a:ext cx="895350" cy="21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22.1.8. Bienal</a:t>
                </a:r>
              </a:p>
            </xdr:txBody>
          </xdr:sp>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2143125" y="56453617"/>
                <a:ext cx="1133475"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22.1.9. Quinquenal</a:t>
                </a:r>
              </a:p>
            </xdr:txBody>
          </xdr:sp>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2143125" y="56614483"/>
                <a:ext cx="1047750" cy="208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22.1.10. Decenal</a:t>
                </a:r>
              </a:p>
            </xdr:txBody>
          </xdr:sp>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2143125" y="56803925"/>
                <a:ext cx="1428750"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22.1.11. Otra. Especificar</a:t>
                </a:r>
              </a:p>
            </xdr:txBody>
          </xdr:sp>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381000" y="55737125"/>
                <a:ext cx="2000250" cy="213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 Por períodos regulares</a:t>
                </a:r>
              </a:p>
            </xdr:txBody>
          </xdr:sp>
          <xdr:sp macro="" textlink="">
            <xdr:nvSpPr>
              <xdr:cNvPr id="2281" name="Grupo Periodicidad_difusion"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9525" y="55698721"/>
                <a:ext cx="6477000" cy="198543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xdr:twoCellAnchor>
    <xdr:from>
      <xdr:col>19</xdr:col>
      <xdr:colOff>33851</xdr:colOff>
      <xdr:row>366</xdr:row>
      <xdr:rowOff>10585</xdr:rowOff>
    </xdr:from>
    <xdr:to>
      <xdr:col>20</xdr:col>
      <xdr:colOff>97351</xdr:colOff>
      <xdr:row>369</xdr:row>
      <xdr:rowOff>10585</xdr:rowOff>
    </xdr:to>
    <xdr:sp macro="" textlink="">
      <xdr:nvSpPr>
        <xdr:cNvPr id="96" name="95 Cerrar llave">
          <a:extLst>
            <a:ext uri="{FF2B5EF4-FFF2-40B4-BE49-F238E27FC236}">
              <a16:creationId xmlns:a16="http://schemas.microsoft.com/office/drawing/2014/main" id="{00000000-0008-0000-0000-000060000000}"/>
            </a:ext>
          </a:extLst>
        </xdr:cNvPr>
        <xdr:cNvSpPr/>
      </xdr:nvSpPr>
      <xdr:spPr>
        <a:xfrm>
          <a:off x="3653351" y="54662918"/>
          <a:ext cx="254000" cy="539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9525</xdr:colOff>
          <xdr:row>348</xdr:row>
          <xdr:rowOff>142875</xdr:rowOff>
        </xdr:from>
        <xdr:to>
          <xdr:col>34</xdr:col>
          <xdr:colOff>48525</xdr:colOff>
          <xdr:row>370</xdr:row>
          <xdr:rowOff>0</xdr:rowOff>
        </xdr:to>
        <xdr:grpSp>
          <xdr:nvGrpSpPr>
            <xdr:cNvPr id="13" name="20.Difusion">
              <a:extLst>
                <a:ext uri="{FF2B5EF4-FFF2-40B4-BE49-F238E27FC236}">
                  <a16:creationId xmlns:a16="http://schemas.microsoft.com/office/drawing/2014/main" id="{00000000-0008-0000-0000-00000D000000}"/>
                </a:ext>
              </a:extLst>
            </xdr:cNvPr>
            <xdr:cNvGrpSpPr/>
          </xdr:nvGrpSpPr>
          <xdr:grpSpPr>
            <a:xfrm>
              <a:off x="9525" y="51723551"/>
              <a:ext cx="6516000" cy="3555067"/>
              <a:chOff x="9525" y="51520731"/>
              <a:chExt cx="6516000" cy="3590925"/>
            </a:xfrm>
          </xdr:grpSpPr>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575399" y="51800470"/>
                <a:ext cx="1475999" cy="205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20.1.1. Publicación impresa</a:t>
                </a:r>
              </a:p>
            </xdr:txBody>
          </xdr:sp>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575399" y="51973333"/>
                <a:ext cx="2663999" cy="2068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20.1.2. Publicación en soporte digital (CD, DVD, etc.)</a:t>
                </a:r>
              </a:p>
            </xdr:txBody>
          </xdr:sp>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575397" y="52146190"/>
                <a:ext cx="4428000" cy="2177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 Publicación por internet. Enlace a página Web donde se hayan publicado:</a:t>
                </a:r>
              </a:p>
            </xdr:txBody>
          </xdr:sp>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947294" y="52509824"/>
                <a:ext cx="3023999" cy="1952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20.1.3.1. Resultados agregados (Por ejemplo tablas, índices)</a:t>
                </a:r>
              </a:p>
            </xdr:txBody>
          </xdr:sp>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945394" y="52872079"/>
                <a:ext cx="1488770" cy="206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20.1.3.2. Microdatos</a:t>
                </a:r>
              </a:p>
            </xdr:txBody>
          </xdr:sp>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945736" y="53234611"/>
                <a:ext cx="2124000" cy="205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20.1.3.3. Información georreferenciada</a:t>
                </a:r>
              </a:p>
            </xdr:txBody>
          </xdr:sp>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947294" y="53589264"/>
                <a:ext cx="1740873" cy="192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20.1.3.4. Metodología utilizada</a:t>
                </a:r>
              </a:p>
            </xdr:txBody>
          </xdr:sp>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947295" y="53924040"/>
                <a:ext cx="1476000" cy="219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20.1.3.5. Cuestionario</a:t>
                </a:r>
              </a:p>
            </xdr:txBody>
          </xdr:sp>
          <xdr:sp macro="" textlink="">
            <xdr:nvSpPr>
              <xdr:cNvPr id="2290" name="Option Button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247649" y="51615975"/>
                <a:ext cx="1224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 Difusión Pública</a:t>
                </a:r>
              </a:p>
            </xdr:txBody>
          </xdr:sp>
          <xdr:sp macro="" textlink="">
            <xdr:nvSpPr>
              <xdr:cNvPr id="2291" name="Option Button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247649" y="54378226"/>
                <a:ext cx="2304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20.2. Limitada a petición del usuario</a:t>
                </a:r>
              </a:p>
            </xdr:txBody>
          </xdr:sp>
          <xdr:sp macro="" textlink="">
            <xdr:nvSpPr>
              <xdr:cNvPr id="2292" name="Option Button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247649" y="54568725"/>
                <a:ext cx="3393018" cy="222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20.3. Estadística exclusiva para uso interno de la unidad responsable</a:t>
                </a:r>
              </a:p>
            </xdr:txBody>
          </xdr:sp>
          <xdr:sp macro="" textlink="">
            <xdr:nvSpPr>
              <xdr:cNvPr id="2293" name="Option Button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247650" y="54740174"/>
                <a:ext cx="1404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20.4. Aún no publicada</a:t>
                </a:r>
              </a:p>
            </xdr:txBody>
          </xdr:sp>
          <xdr:sp macro="" textlink="">
            <xdr:nvSpPr>
              <xdr:cNvPr id="2289" name="20. Tipo de difusión"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9525" y="51520731"/>
                <a:ext cx="6516000" cy="35909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340</xdr:row>
          <xdr:rowOff>161925</xdr:rowOff>
        </xdr:from>
        <xdr:to>
          <xdr:col>27</xdr:col>
          <xdr:colOff>9525</xdr:colOff>
          <xdr:row>342</xdr:row>
          <xdr:rowOff>171450</xdr:rowOff>
        </xdr:to>
        <xdr:sp macro="" textlink="">
          <xdr:nvSpPr>
            <xdr:cNvPr id="2306" name="19.1. No aplica"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319</xdr:row>
          <xdr:rowOff>19050</xdr:rowOff>
        </xdr:from>
        <xdr:to>
          <xdr:col>34</xdr:col>
          <xdr:colOff>76200</xdr:colOff>
          <xdr:row>336</xdr:row>
          <xdr:rowOff>0</xdr:rowOff>
        </xdr:to>
        <xdr:sp macro="" textlink="">
          <xdr:nvSpPr>
            <xdr:cNvPr id="2245" name="Grupo_Nivel de desagregacion"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307</xdr:row>
          <xdr:rowOff>38100</xdr:rowOff>
        </xdr:from>
        <xdr:to>
          <xdr:col>10</xdr:col>
          <xdr:colOff>66675</xdr:colOff>
          <xdr:row>308</xdr:row>
          <xdr:rowOff>152400</xdr:rowOff>
        </xdr:to>
        <xdr:sp macro="" textlink="">
          <xdr:nvSpPr>
            <xdr:cNvPr id="2236" name="Option Button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17.1. 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308</xdr:row>
          <xdr:rowOff>161925</xdr:rowOff>
        </xdr:from>
        <xdr:to>
          <xdr:col>9</xdr:col>
          <xdr:colOff>180975</xdr:colOff>
          <xdr:row>310</xdr:row>
          <xdr:rowOff>19050</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17.2. Departamental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310</xdr:row>
          <xdr:rowOff>38100</xdr:rowOff>
        </xdr:from>
        <xdr:to>
          <xdr:col>15</xdr:col>
          <xdr:colOff>0</xdr:colOff>
          <xdr:row>311</xdr:row>
          <xdr:rowOff>66675</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17.5. Distrito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304</xdr:row>
          <xdr:rowOff>47625</xdr:rowOff>
        </xdr:from>
        <xdr:to>
          <xdr:col>34</xdr:col>
          <xdr:colOff>47625</xdr:colOff>
          <xdr:row>317</xdr:row>
          <xdr:rowOff>152400</xdr:rowOff>
        </xdr:to>
        <xdr:sp macro="" textlink="">
          <xdr:nvSpPr>
            <xdr:cNvPr id="2235" name="Grupo_Cobertura"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294</xdr:row>
          <xdr:rowOff>0</xdr:rowOff>
        </xdr:from>
        <xdr:to>
          <xdr:col>8</xdr:col>
          <xdr:colOff>47625</xdr:colOff>
          <xdr:row>295</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 Diaria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294</xdr:row>
          <xdr:rowOff>171450</xdr:rowOff>
        </xdr:from>
        <xdr:to>
          <xdr:col>9</xdr:col>
          <xdr:colOff>9525</xdr:colOff>
          <xdr:row>296</xdr:row>
          <xdr:rowOff>19050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16.1.2. Semanal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295</xdr:row>
          <xdr:rowOff>161925</xdr:rowOff>
        </xdr:from>
        <xdr:to>
          <xdr:col>8</xdr:col>
          <xdr:colOff>180975</xdr:colOff>
          <xdr:row>297</xdr:row>
          <xdr:rowOff>9525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16.1.3. Mensual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296</xdr:row>
          <xdr:rowOff>171450</xdr:rowOff>
        </xdr:from>
        <xdr:to>
          <xdr:col>9</xdr:col>
          <xdr:colOff>66675</xdr:colOff>
          <xdr:row>298</xdr:row>
          <xdr:rowOff>19050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16.1.4. Bimestral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297</xdr:row>
          <xdr:rowOff>161925</xdr:rowOff>
        </xdr:from>
        <xdr:to>
          <xdr:col>9</xdr:col>
          <xdr:colOff>66675</xdr:colOff>
          <xdr:row>299</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16.1.5. Trimestral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298</xdr:row>
          <xdr:rowOff>161925</xdr:rowOff>
        </xdr:from>
        <xdr:to>
          <xdr:col>9</xdr:col>
          <xdr:colOff>66675</xdr:colOff>
          <xdr:row>300</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16.1.6. Semestral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293</xdr:row>
          <xdr:rowOff>171450</xdr:rowOff>
        </xdr:from>
        <xdr:to>
          <xdr:col>15</xdr:col>
          <xdr:colOff>85725</xdr:colOff>
          <xdr:row>295</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16.1.7. Anual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294</xdr:row>
          <xdr:rowOff>171450</xdr:rowOff>
        </xdr:from>
        <xdr:to>
          <xdr:col>15</xdr:col>
          <xdr:colOff>95250</xdr:colOff>
          <xdr:row>296</xdr:row>
          <xdr:rowOff>19050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16.1.8. Bienal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295</xdr:row>
          <xdr:rowOff>161925</xdr:rowOff>
        </xdr:from>
        <xdr:to>
          <xdr:col>16</xdr:col>
          <xdr:colOff>142875</xdr:colOff>
          <xdr:row>297</xdr:row>
          <xdr:rowOff>19050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16.1.9. Quinquenal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296</xdr:row>
          <xdr:rowOff>161925</xdr:rowOff>
        </xdr:from>
        <xdr:to>
          <xdr:col>16</xdr:col>
          <xdr:colOff>38100</xdr:colOff>
          <xdr:row>298</xdr:row>
          <xdr:rowOff>19050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16.1.10. Decenal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297</xdr:row>
          <xdr:rowOff>161925</xdr:rowOff>
        </xdr:from>
        <xdr:to>
          <xdr:col>18</xdr:col>
          <xdr:colOff>76200</xdr:colOff>
          <xdr:row>299</xdr:row>
          <xdr:rowOff>19050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16.1.11. Otra.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292</xdr:row>
          <xdr:rowOff>0</xdr:rowOff>
        </xdr:from>
        <xdr:to>
          <xdr:col>11</xdr:col>
          <xdr:colOff>180975</xdr:colOff>
          <xdr:row>293</xdr:row>
          <xdr:rowOff>28575</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 Por períodos regulares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300</xdr:row>
          <xdr:rowOff>19050</xdr:rowOff>
        </xdr:from>
        <xdr:to>
          <xdr:col>29</xdr:col>
          <xdr:colOff>180975</xdr:colOff>
          <xdr:row>301</xdr:row>
          <xdr:rowOff>57150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16.2. Irregular (Por ejemplo: encuestas de única vez o aquellas que aún no tienen periodicidad definida,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290</xdr:row>
          <xdr:rowOff>47625</xdr:rowOff>
        </xdr:from>
        <xdr:to>
          <xdr:col>34</xdr:col>
          <xdr:colOff>76200</xdr:colOff>
          <xdr:row>302</xdr:row>
          <xdr:rowOff>76200</xdr:rowOff>
        </xdr:to>
        <xdr:sp macro="" textlink="">
          <xdr:nvSpPr>
            <xdr:cNvPr id="2232" name="Grupo_Periodicidad de la recoleccion"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39684</xdr:colOff>
          <xdr:row>228</xdr:row>
          <xdr:rowOff>0</xdr:rowOff>
        </xdr:from>
        <xdr:to>
          <xdr:col>17</xdr:col>
          <xdr:colOff>16025</xdr:colOff>
          <xdr:row>241</xdr:row>
          <xdr:rowOff>44819</xdr:rowOff>
        </xdr:to>
        <xdr:grpSp>
          <xdr:nvGrpSpPr>
            <xdr:cNvPr id="6" name="Unidades de analisis">
              <a:extLst>
                <a:ext uri="{FF2B5EF4-FFF2-40B4-BE49-F238E27FC236}">
                  <a16:creationId xmlns:a16="http://schemas.microsoft.com/office/drawing/2014/main" id="{00000000-0008-0000-0000-000006000000}"/>
                </a:ext>
              </a:extLst>
            </xdr:cNvPr>
            <xdr:cNvGrpSpPr/>
          </xdr:nvGrpSpPr>
          <xdr:grpSpPr>
            <a:xfrm>
              <a:off x="230184" y="34390853"/>
              <a:ext cx="3024341" cy="2375642"/>
              <a:chOff x="341310" y="32419999"/>
              <a:chExt cx="3024341" cy="2430784"/>
            </a:xfrm>
          </xdr:grpSpPr>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343201" y="34614073"/>
                <a:ext cx="1368000" cy="2367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14.13. Otras. Especificar</a:t>
                </a:r>
              </a:p>
            </xdr:txBody>
          </xdr:sp>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343202" y="34424478"/>
                <a:ext cx="1404000" cy="236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14.12. Áreas geográficas</a:t>
                </a:r>
              </a:p>
            </xdr:txBody>
          </xdr:sp>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343202" y="34250900"/>
                <a:ext cx="2088000" cy="2402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14.11. Fenómenos y recursos naturales</a:t>
                </a:r>
              </a:p>
            </xdr:txBody>
          </xdr:sp>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343202" y="34079513"/>
                <a:ext cx="2412000" cy="2367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14.10. Organismos gubernamentales y políticos</a:t>
                </a:r>
              </a:p>
            </xdr:txBody>
          </xdr:sp>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343200" y="33890059"/>
                <a:ext cx="2340000" cy="2402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14.9. Transacciones económicas y financieras</a:t>
                </a:r>
              </a:p>
            </xdr:txBody>
          </xdr:sp>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341651" y="33711538"/>
                <a:ext cx="3024000" cy="2397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14.8. Productos / Producción o Precios de bienes y servicios</a:t>
                </a:r>
              </a:p>
            </xdr:txBody>
          </xdr:sp>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341310" y="33525468"/>
                <a:ext cx="1044000" cy="235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14.7. Empresas</a:t>
                </a:r>
              </a:p>
            </xdr:txBody>
          </xdr:sp>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343200" y="33335017"/>
                <a:ext cx="1872000" cy="237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14.6. Establecimiento / Unidad local</a:t>
                </a:r>
              </a:p>
            </xdr:txBody>
          </xdr:sp>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343201" y="33140620"/>
                <a:ext cx="1764000" cy="237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14.5. Entidades sin fines de lucro</a:t>
                </a:r>
              </a:p>
            </xdr:txBody>
          </xdr:sp>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342887" y="32966027"/>
                <a:ext cx="936000" cy="2317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14.4. Viviendas</a:t>
                </a:r>
              </a:p>
            </xdr:txBody>
          </xdr:sp>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343201" y="32783955"/>
                <a:ext cx="1224000" cy="237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14.3. Hechos vitales</a:t>
                </a:r>
              </a:p>
            </xdr:txBody>
          </xdr:sp>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343203" y="32612750"/>
                <a:ext cx="2376000" cy="237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14.2. Hogares, Familias, Unidades Domésticas</a:t>
                </a:r>
              </a:p>
            </xdr:txBody>
          </xdr:sp>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341310" y="32419999"/>
                <a:ext cx="972000" cy="235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 Personas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23929</xdr:colOff>
          <xdr:row>205</xdr:row>
          <xdr:rowOff>693</xdr:rowOff>
        </xdr:from>
        <xdr:to>
          <xdr:col>26</xdr:col>
          <xdr:colOff>34925</xdr:colOff>
          <xdr:row>212</xdr:row>
          <xdr:rowOff>23570</xdr:rowOff>
        </xdr:to>
        <xdr:grpSp>
          <xdr:nvGrpSpPr>
            <xdr:cNvPr id="142" name="Formas de Recoleccion">
              <a:extLst>
                <a:ext uri="{FF2B5EF4-FFF2-40B4-BE49-F238E27FC236}">
                  <a16:creationId xmlns:a16="http://schemas.microsoft.com/office/drawing/2014/main" id="{00000000-0008-0000-0000-00008E000000}"/>
                </a:ext>
              </a:extLst>
            </xdr:cNvPr>
            <xdr:cNvGrpSpPr/>
          </xdr:nvGrpSpPr>
          <xdr:grpSpPr>
            <a:xfrm>
              <a:off x="214429" y="30917722"/>
              <a:ext cx="4773496" cy="1277936"/>
              <a:chOff x="362765" y="28780335"/>
              <a:chExt cx="4587927" cy="1320825"/>
            </a:xfrm>
          </xdr:grpSpPr>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362765" y="29877692"/>
                <a:ext cx="2664240" cy="223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12.7. Otras formas de recolección de datos. Especificar</a:t>
                </a:r>
              </a:p>
            </xdr:txBody>
          </xdr:sp>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367813" y="29698217"/>
                <a:ext cx="2560439" cy="2212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12.6. Observación directa de los hechos o fenómenos</a:t>
                </a:r>
              </a:p>
            </xdr:txBody>
          </xdr:sp>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366346" y="29518708"/>
                <a:ext cx="4584346" cy="2234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12.5. Uso de datos administrativos (formulario papel / CD / importación de archivo digital, etc.)</a:t>
                </a:r>
              </a:p>
            </xdr:txBody>
          </xdr:sp>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366346" y="29328208"/>
                <a:ext cx="1972230" cy="2234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12.4. Entrevista telefónica (CATI, PATI)</a:t>
                </a:r>
              </a:p>
            </xdr:txBody>
          </xdr:sp>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366346" y="29145034"/>
                <a:ext cx="2249034" cy="2234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12.3. Entrevista personal directa (PAPI, CAPI)</a:t>
                </a:r>
              </a:p>
            </xdr:txBody>
          </xdr:sp>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366345" y="28961859"/>
                <a:ext cx="3923173" cy="210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12.2. Envío de cuestionario por correo postal, fax, etc. (PASI) y correo electrónico</a:t>
                </a:r>
              </a:p>
            </xdr:txBody>
          </xdr:sp>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367812" y="28780335"/>
                <a:ext cx="3840658" cy="221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12.1. Asistida por computadora (Por ejemplo, web, cuestionario electrónico) (CASI)</a:t>
                </a:r>
              </a:p>
            </xdr:txBody>
          </xdr:sp>
        </xdr:grpSp>
        <xdr:clientData/>
      </xdr:twoCellAnchor>
    </mc:Choice>
    <mc:Fallback/>
  </mc:AlternateContent>
  <xdr:twoCellAnchor>
    <xdr:from>
      <xdr:col>29</xdr:col>
      <xdr:colOff>50273</xdr:colOff>
      <xdr:row>182</xdr:row>
      <xdr:rowOff>174934</xdr:rowOff>
    </xdr:from>
    <xdr:to>
      <xdr:col>30</xdr:col>
      <xdr:colOff>3773</xdr:colOff>
      <xdr:row>190</xdr:row>
      <xdr:rowOff>152662</xdr:rowOff>
    </xdr:to>
    <xdr:sp macro="" textlink="">
      <xdr:nvSpPr>
        <xdr:cNvPr id="95" name="94 Cerrar llave">
          <a:extLst>
            <a:ext uri="{FF2B5EF4-FFF2-40B4-BE49-F238E27FC236}">
              <a16:creationId xmlns:a16="http://schemas.microsoft.com/office/drawing/2014/main" id="{00000000-0008-0000-0000-00005F000000}"/>
            </a:ext>
          </a:extLst>
        </xdr:cNvPr>
        <xdr:cNvSpPr/>
      </xdr:nvSpPr>
      <xdr:spPr>
        <a:xfrm>
          <a:off x="5574773" y="28204411"/>
          <a:ext cx="144000" cy="1311228"/>
        </a:xfrm>
        <a:prstGeom prst="rightBrace">
          <a:avLst>
            <a:gd name="adj1" fmla="val 8333"/>
            <a:gd name="adj2" fmla="val 521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xdr:twoCellAnchor>
    <xdr:from>
      <xdr:col>28</xdr:col>
      <xdr:colOff>172459</xdr:colOff>
      <xdr:row>174</xdr:row>
      <xdr:rowOff>134574</xdr:rowOff>
    </xdr:from>
    <xdr:to>
      <xdr:col>29</xdr:col>
      <xdr:colOff>161959</xdr:colOff>
      <xdr:row>181</xdr:row>
      <xdr:rowOff>117126</xdr:rowOff>
    </xdr:to>
    <xdr:sp macro="" textlink="">
      <xdr:nvSpPr>
        <xdr:cNvPr id="94" name="93 Cerrar llave">
          <a:extLst>
            <a:ext uri="{FF2B5EF4-FFF2-40B4-BE49-F238E27FC236}">
              <a16:creationId xmlns:a16="http://schemas.microsoft.com/office/drawing/2014/main" id="{00000000-0008-0000-0000-00005E000000}"/>
            </a:ext>
          </a:extLst>
        </xdr:cNvPr>
        <xdr:cNvSpPr/>
      </xdr:nvSpPr>
      <xdr:spPr>
        <a:xfrm>
          <a:off x="5506459" y="26142837"/>
          <a:ext cx="180000" cy="124586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78210</xdr:colOff>
          <xdr:row>155</xdr:row>
          <xdr:rowOff>38100</xdr:rowOff>
        </xdr:from>
        <xdr:to>
          <xdr:col>34</xdr:col>
          <xdr:colOff>76200</xdr:colOff>
          <xdr:row>333</xdr:row>
          <xdr:rowOff>85725</xdr:rowOff>
        </xdr:to>
        <xdr:grpSp>
          <xdr:nvGrpSpPr>
            <xdr:cNvPr id="2" name="metodologia">
              <a:extLst>
                <a:ext uri="{FF2B5EF4-FFF2-40B4-BE49-F238E27FC236}">
                  <a16:creationId xmlns:a16="http://schemas.microsoft.com/office/drawing/2014/main" id="{00000000-0008-0000-0000-000002000000}"/>
                </a:ext>
              </a:extLst>
            </xdr:cNvPr>
            <xdr:cNvGrpSpPr/>
          </xdr:nvGrpSpPr>
          <xdr:grpSpPr>
            <a:xfrm>
              <a:off x="78210" y="22786041"/>
              <a:ext cx="6474990" cy="26919331"/>
              <a:chOff x="78210" y="22817884"/>
              <a:chExt cx="6474990" cy="27168817"/>
            </a:xfrm>
          </xdr:grpSpPr>
          <xdr:sp macro="" textlink="">
            <xdr:nvSpPr>
              <xdr:cNvPr id="2336" name="Option Button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104775" y="23263058"/>
                <a:ext cx="6448425" cy="2180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11.1.3. Mediante enumeración por muestreo no probabilístico (Ej.: Encuesta de Satisfacción a Usuarios, Encuesta Pre Electorales)</a:t>
                </a:r>
              </a:p>
            </xdr:txBody>
          </xdr:sp>
          <xdr:sp macro="" textlink="">
            <xdr:nvSpPr>
              <xdr:cNvPr id="2335" name="Option Button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104775" y="23034959"/>
                <a:ext cx="6448425"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11.1.2. Mediante enumeración por muestreo probabilístico (Ej.: Encuesta Permanente de Hogares, Índice de precios)</a:t>
                </a:r>
              </a:p>
            </xdr:txBody>
          </xdr:sp>
          <xdr:sp macro="" textlink="">
            <xdr:nvSpPr>
              <xdr:cNvPr id="2334" name="Option Button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104775" y="22817884"/>
                <a:ext cx="6448425" cy="1980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11.1.1. Mediante censo o enumeración completa. (Ej.: Censo Económico Nacional, Censo Nacional de Población y Viviendas)</a:t>
                </a:r>
              </a:p>
            </xdr:txBody>
          </xdr:sp>
          <xdr:sp macro="" textlink="">
            <xdr:nvSpPr>
              <xdr:cNvPr id="2355" name="Option Button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676275" y="46507567"/>
                <a:ext cx="2847975"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17.6. Asunción / Área Metropolitana / Dpto. Central</a:t>
                </a:r>
              </a:p>
            </xdr:txBody>
          </xdr:sp>
          <xdr:sp macro="" textlink="">
            <xdr:nvSpPr>
              <xdr:cNvPr id="2356" name="Option Button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676275" y="46735666"/>
                <a:ext cx="1400175" cy="209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17.7. Barrio / Localidad</a:t>
                </a:r>
              </a:p>
            </xdr:txBody>
          </xdr:sp>
          <xdr:sp macro="" textlink="">
            <xdr:nvSpPr>
              <xdr:cNvPr id="2357" name="Option Button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676275" y="46963263"/>
                <a:ext cx="1981200" cy="1995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17.8. Otras coberturas. Especificar:</a:t>
                </a:r>
              </a:p>
            </xdr:txBody>
          </xdr:sp>
          <xdr:sp macro="" textlink="">
            <xdr:nvSpPr>
              <xdr:cNvPr id="2358" name="Option Button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676275" y="47181837"/>
                <a:ext cx="3171825"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17.9. No aplicable (Ej.: Anuarios, elaboración de Metodología)</a:t>
                </a:r>
              </a:p>
            </xdr:txBody>
          </xdr:sp>
          <xdr:sp macro="" textlink="">
            <xdr:nvSpPr>
              <xdr:cNvPr id="2370" name="Option Button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676275" y="48405549"/>
                <a:ext cx="1228725"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18.1. Nacional</a:t>
                </a:r>
              </a:p>
            </xdr:txBody>
          </xdr:sp>
          <xdr:sp macro="" textlink="">
            <xdr:nvSpPr>
              <xdr:cNvPr id="2371" name="Option Button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676275" y="48629637"/>
                <a:ext cx="1257300" cy="227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18.2. Departamental</a:t>
                </a:r>
              </a:p>
            </xdr:txBody>
          </xdr:sp>
          <xdr:sp macro="" textlink="">
            <xdr:nvSpPr>
              <xdr:cNvPr id="2372" name="Option Button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676275" y="48876284"/>
                <a:ext cx="1152525" cy="1995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18.5. Distrito</a:t>
                </a:r>
              </a:p>
            </xdr:txBody>
          </xdr:sp>
          <xdr:sp macro="" textlink="">
            <xdr:nvSpPr>
              <xdr:cNvPr id="2379" name="Option Button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676275" y="49094858"/>
                <a:ext cx="2667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18.6. Asunción / Área Metropolitana / Dpto. Central</a:t>
                </a:r>
              </a:p>
            </xdr:txBody>
          </xdr:sp>
          <xdr:sp macro="" textlink="">
            <xdr:nvSpPr>
              <xdr:cNvPr id="2380" name="Option Button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676275" y="49322957"/>
                <a:ext cx="1371600" cy="209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18.7. Barrio / Localidad</a:t>
                </a:r>
              </a:p>
            </xdr:txBody>
          </xdr:sp>
          <xdr:sp macro="" textlink="">
            <xdr:nvSpPr>
              <xdr:cNvPr id="2381" name="Option Button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676275" y="49551055"/>
                <a:ext cx="2124075" cy="218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18.8. Otras desagregaciones. Especificar:</a:t>
                </a:r>
              </a:p>
            </xdr:txBody>
          </xdr:sp>
          <xdr:sp macro="" textlink="">
            <xdr:nvSpPr>
              <xdr:cNvPr id="2382" name="Option Button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676275" y="49778655"/>
                <a:ext cx="3200400" cy="2080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18.9. No aplicable. (Ej.: Anuarios / elaboración de Metodología)</a:t>
                </a:r>
              </a:p>
            </xdr:txBody>
          </xdr:sp>
          <xdr:sp macro="" textlink="">
            <xdr:nvSpPr>
              <xdr:cNvPr id="2383" name="Option Button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101769" y="23496171"/>
                <a:ext cx="3312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11.1.4. En forma combinada por censo y muestreo</a:t>
                </a:r>
              </a:p>
            </xdr:txBody>
          </xdr:sp>
          <xdr:sp macro="" textlink="">
            <xdr:nvSpPr>
              <xdr:cNvPr id="2384" name="Option Button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100767" y="23695695"/>
                <a:ext cx="6282000" cy="468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11.1.5. Mediante encuestas o estudios a informantes calificados. (Ej.: Encuesta Cualitativa de la Construcción, Relevamiento Sistemático de la Producción Agrícola)</a:t>
                </a:r>
              </a:p>
            </xdr:txBody>
          </xdr:sp>
          <xdr:sp macro="" textlink="">
            <xdr:nvSpPr>
              <xdr:cNvPr id="2385" name="Option Button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87233" y="24512842"/>
                <a:ext cx="6192000" cy="39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11.2.1. Enumeración completa de datos administrativos originales. (Ej.: registros de hechos vitales, matriculados escolares, consultas médicas en centros asistenciales, etc.)</a:t>
                </a:r>
              </a:p>
            </xdr:txBody>
          </xdr:sp>
          <xdr:sp macro="" textlink="">
            <xdr:nvSpPr>
              <xdr:cNvPr id="2386" name="Option Button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91743" y="24903869"/>
                <a:ext cx="6156000" cy="36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11.2.2. Enumeración por muestreo de datos administrativos. (Ej.: Encuesta a Profesionales Independientes Matriculados Activos - EPIMA)</a:t>
                </a:r>
              </a:p>
            </xdr:txBody>
          </xdr:sp>
          <xdr:sp macro="" textlink="">
            <xdr:nvSpPr>
              <xdr:cNvPr id="2387" name="Option Button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92745" y="25334998"/>
                <a:ext cx="6300000" cy="57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11.2.3. Formulario estadístico o elaboración de resúmenes estadísticos con base en un acto administrativo. (Ej.: planillas de totales de permisos de edificación por municipios; estados financieros consolidados de las bolsas de valores donde se estudian sólo dos variables: activos, pasivos y patrimonios; ingresos y gastos por institución)</a:t>
                </a:r>
              </a:p>
            </xdr:txBody>
          </xdr:sp>
          <xdr:sp macro="" textlink="">
            <xdr:nvSpPr>
              <xdr:cNvPr id="2388" name="Option Button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91743" y="26234859"/>
                <a:ext cx="5256000" cy="2185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11.3.1. Utilización conjunta de datos estadísticos y administrativos. (Ej.: proyecciones; cuentas nacionales)</a:t>
                </a:r>
              </a:p>
            </xdr:txBody>
          </xdr:sp>
          <xdr:sp macro="" textlink="">
            <xdr:nvSpPr>
              <xdr:cNvPr id="2389" name="Option Button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89745" y="26496047"/>
                <a:ext cx="5472000" cy="2185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11.3.2. Obtención de estadísticas derivadas de otros resultados estadísticos. (Ej.: Tablas de mortalidad; indicadores)</a:t>
                </a:r>
              </a:p>
            </xdr:txBody>
          </xdr:sp>
          <xdr:sp macro="" textlink="">
            <xdr:nvSpPr>
              <xdr:cNvPr id="2390" name="Option Button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92244" y="26776781"/>
                <a:ext cx="5148000" cy="2185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11.3.3. Recopilación de resultados estadísticos propios o ajenos. (Ej.: Anuarios; Compendios)</a:t>
                </a:r>
              </a:p>
            </xdr:txBody>
          </xdr:sp>
          <xdr:sp macro="" textlink="">
            <xdr:nvSpPr>
              <xdr:cNvPr id="2391" name="Option Button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90240" y="27053507"/>
                <a:ext cx="4212000" cy="209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11.3.4. Obtención de datos a partir de fuentes secundarias. (Ej.: diarios o periódicos)</a:t>
                </a:r>
              </a:p>
            </xdr:txBody>
          </xdr:sp>
          <xdr:sp macro="" textlink="">
            <xdr:nvSpPr>
              <xdr:cNvPr id="2392" name="Option Button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86733" y="27699704"/>
                <a:ext cx="5292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11.4.1. Marcos muestrales. (Ej.: Marco Muestral de Viviendas del Paraguay - (INE) Ex. DGEEC)</a:t>
                </a:r>
              </a:p>
            </xdr:txBody>
          </xdr:sp>
          <xdr:sp macro="" textlink="">
            <xdr:nvSpPr>
              <xdr:cNvPr id="2393" name="Option Button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81723" y="27961394"/>
                <a:ext cx="3492000" cy="209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11.4.2. Directorios. (Ej.: Empresas; Domicilios; Unidades Económicas)</a:t>
                </a:r>
              </a:p>
            </xdr:txBody>
          </xdr:sp>
          <xdr:sp macro="" textlink="">
            <xdr:nvSpPr>
              <xdr:cNvPr id="2394" name="Option Button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82218" y="28233604"/>
                <a:ext cx="2412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11.4.3. Cartografía. (Ej.: GIS, Base Geográfica)</a:t>
                </a:r>
              </a:p>
            </xdr:txBody>
          </xdr:sp>
          <xdr:sp macro="" textlink="">
            <xdr:nvSpPr>
              <xdr:cNvPr id="2395" name="Option Button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81717" y="28505820"/>
                <a:ext cx="5580000" cy="208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11.4.4. Nomenclatura; clasificaciones; códigos. (Ej.: Código de productos, de ocupaciones, de actividades, geográfico)</a:t>
                </a:r>
              </a:p>
            </xdr:txBody>
          </xdr:sp>
          <xdr:sp macro="" textlink="">
            <xdr:nvSpPr>
              <xdr:cNvPr id="2396" name="Option Button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78210" y="29226711"/>
                <a:ext cx="2016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Especificar. (Ej.: imágenes satelitales)</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152</xdr:row>
          <xdr:rowOff>142875</xdr:rowOff>
        </xdr:from>
        <xdr:to>
          <xdr:col>34</xdr:col>
          <xdr:colOff>161925</xdr:colOff>
          <xdr:row>195</xdr:row>
          <xdr:rowOff>85725</xdr:rowOff>
        </xdr:to>
        <xdr:sp macro="" textlink="">
          <xdr:nvSpPr>
            <xdr:cNvPr id="2213" name="Grupo_Metodologia"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148958</xdr:colOff>
          <xdr:row>77</xdr:row>
          <xdr:rowOff>33703</xdr:rowOff>
        </xdr:from>
        <xdr:to>
          <xdr:col>15</xdr:col>
          <xdr:colOff>138044</xdr:colOff>
          <xdr:row>87</xdr:row>
          <xdr:rowOff>21249</xdr:rowOff>
        </xdr:to>
        <xdr:grpSp>
          <xdr:nvGrpSpPr>
            <xdr:cNvPr id="5" name="Marco normativo">
              <a:extLst>
                <a:ext uri="{FF2B5EF4-FFF2-40B4-BE49-F238E27FC236}">
                  <a16:creationId xmlns:a16="http://schemas.microsoft.com/office/drawing/2014/main" id="{00000000-0008-0000-0000-000005000000}"/>
                </a:ext>
              </a:extLst>
            </xdr:cNvPr>
            <xdr:cNvGrpSpPr/>
          </xdr:nvGrpSpPr>
          <xdr:grpSpPr>
            <a:xfrm>
              <a:off x="148958" y="11586968"/>
              <a:ext cx="2846586" cy="1164163"/>
              <a:chOff x="141631" y="11449077"/>
              <a:chExt cx="2846586" cy="1196373"/>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142248" y="11449077"/>
                <a:ext cx="648000" cy="2231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7.1. Ley</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144828" y="11695050"/>
                <a:ext cx="864000" cy="22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7.2. Decreto</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141631" y="11938907"/>
                <a:ext cx="2124000" cy="22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7.3. Decisión administrativa / Resolución</a:t>
                </a:r>
              </a:p>
            </xdr:txBody>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144217" y="12178493"/>
                <a:ext cx="2844000" cy="22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7.4. Otros (Ej. Disposición, Reglamento, Ordenanza, etc.)</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141634" y="12422260"/>
                <a:ext cx="1368000" cy="223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7.5. No posee legislación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158510</xdr:colOff>
          <xdr:row>50</xdr:row>
          <xdr:rowOff>47625</xdr:rowOff>
        </xdr:from>
        <xdr:to>
          <xdr:col>20</xdr:col>
          <xdr:colOff>158750</xdr:colOff>
          <xdr:row>57</xdr:row>
          <xdr:rowOff>32361</xdr:rowOff>
        </xdr:to>
        <xdr:grpSp>
          <xdr:nvGrpSpPr>
            <xdr:cNvPr id="3" name="Tipo de participación">
              <a:extLst>
                <a:ext uri="{FF2B5EF4-FFF2-40B4-BE49-F238E27FC236}">
                  <a16:creationId xmlns:a16="http://schemas.microsoft.com/office/drawing/2014/main" id="{00000000-0008-0000-0000-000003000000}"/>
                </a:ext>
              </a:extLst>
            </xdr:cNvPr>
            <xdr:cNvGrpSpPr/>
          </xdr:nvGrpSpPr>
          <xdr:grpSpPr>
            <a:xfrm>
              <a:off x="2063510" y="7421096"/>
              <a:ext cx="1905240" cy="1116530"/>
              <a:chOff x="2482360" y="7348901"/>
              <a:chExt cx="1905239" cy="1139326"/>
            </a:xfrm>
          </xdr:grpSpPr>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2483849" y="8266506"/>
                <a:ext cx="1802400" cy="2217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Otro tipo de aporte (especificar)</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2482360" y="8087157"/>
                <a:ext cx="1534925" cy="223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Difusión de Resultados</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2482360" y="7899331"/>
                <a:ext cx="1905239" cy="2212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Procesamiento de Base de Datos</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2482362" y="7716253"/>
                <a:ext cx="1534925" cy="221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Recolección de Datos</a:t>
                </a:r>
              </a:p>
            </xdr:txBody>
          </xdr:sp>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2482361" y="7533172"/>
                <a:ext cx="1534925" cy="221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Cooperación Técnica</a:t>
                </a:r>
              </a:p>
            </xdr:txBody>
          </xdr:sp>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2483850" y="7348901"/>
                <a:ext cx="1534925" cy="2217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Aporte financiero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40</xdr:row>
          <xdr:rowOff>116417</xdr:rowOff>
        </xdr:from>
        <xdr:to>
          <xdr:col>34</xdr:col>
          <xdr:colOff>10583</xdr:colOff>
          <xdr:row>59</xdr:row>
          <xdr:rowOff>31750</xdr:rowOff>
        </xdr:to>
        <xdr:grpSp>
          <xdr:nvGrpSpPr>
            <xdr:cNvPr id="7" name="4.1. Participacion">
              <a:extLst>
                <a:ext uri="{FF2B5EF4-FFF2-40B4-BE49-F238E27FC236}">
                  <a16:creationId xmlns:a16="http://schemas.microsoft.com/office/drawing/2014/main" id="{00000000-0008-0000-0000-000007000000}"/>
                </a:ext>
              </a:extLst>
            </xdr:cNvPr>
            <xdr:cNvGrpSpPr/>
          </xdr:nvGrpSpPr>
          <xdr:grpSpPr>
            <a:xfrm>
              <a:off x="19050" y="6167593"/>
              <a:ext cx="6468533" cy="2716804"/>
              <a:chOff x="19050" y="6180658"/>
              <a:chExt cx="6524623" cy="2709333"/>
            </a:xfrm>
          </xdr:grpSpPr>
          <xdr:sp macro="" textlink="">
            <xdr:nvSpPr>
              <xdr:cNvPr id="2288" name="4.1. no"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451908" y="8561846"/>
                <a:ext cx="648000" cy="2487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a:t>
                </a:r>
              </a:p>
            </xdr:txBody>
          </xdr:sp>
          <xdr:sp macro="" textlink="">
            <xdr:nvSpPr>
              <xdr:cNvPr id="2285" name="4.1. SI"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447674" y="6242050"/>
                <a:ext cx="648000" cy="2487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Si</a:t>
                </a:r>
              </a:p>
            </xdr:txBody>
          </xdr:sp>
          <xdr:sp macro="" textlink="">
            <xdr:nvSpPr>
              <xdr:cNvPr id="2190" name="Grupo_Participacion" descr="Participan otros organismos en esta operacion"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19050" y="6180658"/>
                <a:ext cx="6524623" cy="270933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0</xdr:rowOff>
        </xdr:from>
        <xdr:to>
          <xdr:col>15</xdr:col>
          <xdr:colOff>57150</xdr:colOff>
          <xdr:row>24</xdr:row>
          <xdr:rowOff>9525</xdr:rowOff>
        </xdr:to>
        <xdr:sp macro="" textlink="">
          <xdr:nvSpPr>
            <xdr:cNvPr id="2186" name="Pais"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155864</xdr:colOff>
      <xdr:row>0</xdr:row>
      <xdr:rowOff>103912</xdr:rowOff>
    </xdr:from>
    <xdr:to>
      <xdr:col>31</xdr:col>
      <xdr:colOff>152054</xdr:colOff>
      <xdr:row>2</xdr:row>
      <xdr:rowOff>199159</xdr:rowOff>
    </xdr:to>
    <xdr:grpSp>
      <xdr:nvGrpSpPr>
        <xdr:cNvPr id="8" name="Grupo 7">
          <a:extLst>
            <a:ext uri="{FF2B5EF4-FFF2-40B4-BE49-F238E27FC236}">
              <a16:creationId xmlns:a16="http://schemas.microsoft.com/office/drawing/2014/main" id="{00000000-0008-0000-0000-000008000000}"/>
            </a:ext>
          </a:extLst>
        </xdr:cNvPr>
        <xdr:cNvGrpSpPr/>
      </xdr:nvGrpSpPr>
      <xdr:grpSpPr>
        <a:xfrm>
          <a:off x="536864" y="103912"/>
          <a:ext cx="5520690" cy="453835"/>
          <a:chOff x="536864" y="103912"/>
          <a:chExt cx="5520690" cy="463109"/>
        </a:xfrm>
      </xdr:grpSpPr>
      <xdr:pic>
        <xdr:nvPicPr>
          <xdr:cNvPr id="128" name="Gráfico 9">
            <a:extLst>
              <a:ext uri="{FF2B5EF4-FFF2-40B4-BE49-F238E27FC236}">
                <a16:creationId xmlns:a16="http://schemas.microsoft.com/office/drawing/2014/main" id="{00000000-0008-0000-0000-000080000000}"/>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6864" y="103912"/>
            <a:ext cx="3316432" cy="463109"/>
          </a:xfrm>
          <a:prstGeom prst="rect">
            <a:avLst/>
          </a:prstGeom>
        </xdr:spPr>
      </xdr:pic>
      <xdr:pic>
        <xdr:nvPicPr>
          <xdr:cNvPr id="126" name="2 Imagen">
            <a:extLst>
              <a:ext uri="{FF2B5EF4-FFF2-40B4-BE49-F238E27FC236}">
                <a16:creationId xmlns:a16="http://schemas.microsoft.com/office/drawing/2014/main" id="{00000000-0008-0000-0000-00007E000000}"/>
              </a:ext>
            </a:extLst>
          </xdr:cNvPr>
          <xdr:cNvPicPr/>
        </xdr:nvPicPr>
        <xdr:blipFill>
          <a:blip xmlns:r="http://schemas.openxmlformats.org/officeDocument/2006/relationships" r:embed="rId3" cstate="print"/>
          <a:stretch>
            <a:fillRect/>
          </a:stretch>
        </xdr:blipFill>
        <xdr:spPr>
          <a:xfrm>
            <a:off x="4130387" y="112569"/>
            <a:ext cx="1927167" cy="41981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barrios/AppData/Local/Microsoft/Windows/INetCache/Content.Outlook/U8V0AXJK/Ficha%20t&#233;cnica_IOE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_Tecnica"/>
      <sheetName val="Clasificador_anterior"/>
      <sheetName val="Datos"/>
      <sheetName val="Opciones"/>
    </sheetNames>
    <sheetDataSet>
      <sheetData sheetId="0"/>
      <sheetData sheetId="1"/>
      <sheetData sheetId="2"/>
      <sheetData sheetId="3">
        <row r="21">
          <cell r="B21">
            <v>1</v>
          </cell>
        </row>
        <row r="22">
          <cell r="B22">
            <v>2</v>
          </cell>
        </row>
        <row r="23">
          <cell r="B23">
            <v>3</v>
          </cell>
        </row>
        <row r="24">
          <cell r="B24">
            <v>4</v>
          </cell>
        </row>
        <row r="25">
          <cell r="B25">
            <v>5</v>
          </cell>
        </row>
        <row r="26">
          <cell r="B26">
            <v>6</v>
          </cell>
        </row>
        <row r="27">
          <cell r="B27">
            <v>7</v>
          </cell>
        </row>
        <row r="28">
          <cell r="B28">
            <v>8</v>
          </cell>
        </row>
        <row r="29">
          <cell r="B29">
            <v>9</v>
          </cell>
        </row>
        <row r="30">
          <cell r="B30">
            <v>10</v>
          </cell>
        </row>
        <row r="31">
          <cell r="B31">
            <v>11</v>
          </cell>
        </row>
        <row r="32">
          <cell r="B32">
            <v>12</v>
          </cell>
        </row>
        <row r="33">
          <cell r="B33">
            <v>1</v>
          </cell>
        </row>
        <row r="34">
          <cell r="B34">
            <v>2</v>
          </cell>
        </row>
        <row r="35">
          <cell r="B35">
            <v>3</v>
          </cell>
        </row>
        <row r="36">
          <cell r="B36">
            <v>4</v>
          </cell>
        </row>
        <row r="37">
          <cell r="B37">
            <v>5</v>
          </cell>
        </row>
        <row r="38">
          <cell r="B38">
            <v>6</v>
          </cell>
        </row>
        <row r="39">
          <cell r="B39">
            <v>7</v>
          </cell>
        </row>
        <row r="40">
          <cell r="B40">
            <v>8</v>
          </cell>
        </row>
        <row r="41">
          <cell r="B41">
            <v>9</v>
          </cell>
        </row>
        <row r="42">
          <cell r="B42">
            <v>10</v>
          </cell>
        </row>
        <row r="43">
          <cell r="B43">
            <v>11</v>
          </cell>
        </row>
        <row r="44">
          <cell r="B44">
            <v>12</v>
          </cell>
        </row>
        <row r="45">
          <cell r="B45">
            <v>13</v>
          </cell>
        </row>
        <row r="46">
          <cell r="B46">
            <v>14</v>
          </cell>
        </row>
        <row r="47">
          <cell r="B47">
            <v>15</v>
          </cell>
        </row>
        <row r="48">
          <cell r="B48">
            <v>1</v>
          </cell>
        </row>
        <row r="49">
          <cell r="B49">
            <v>2</v>
          </cell>
        </row>
        <row r="50">
          <cell r="B50">
            <v>3</v>
          </cell>
        </row>
        <row r="51">
          <cell r="B51">
            <v>4</v>
          </cell>
        </row>
        <row r="52">
          <cell r="B52">
            <v>5</v>
          </cell>
        </row>
        <row r="53">
          <cell r="B53">
            <v>1</v>
          </cell>
        </row>
        <row r="54">
          <cell r="B54">
            <v>2</v>
          </cell>
        </row>
        <row r="55">
          <cell r="B55">
            <v>3</v>
          </cell>
        </row>
        <row r="56">
          <cell r="B56">
            <v>4</v>
          </cell>
        </row>
        <row r="70">
          <cell r="N70">
            <v>0</v>
          </cell>
        </row>
        <row r="71">
          <cell r="N71">
            <v>1</v>
          </cell>
        </row>
        <row r="72">
          <cell r="N72">
            <v>2</v>
          </cell>
        </row>
        <row r="73">
          <cell r="N73">
            <v>3</v>
          </cell>
        </row>
        <row r="74">
          <cell r="N74">
            <v>4</v>
          </cell>
        </row>
        <row r="75">
          <cell r="N75">
            <v>5</v>
          </cell>
        </row>
        <row r="76">
          <cell r="N76">
            <v>6</v>
          </cell>
        </row>
        <row r="78">
          <cell r="N78">
            <v>0</v>
          </cell>
        </row>
        <row r="79">
          <cell r="N79">
            <v>1</v>
          </cell>
        </row>
        <row r="80">
          <cell r="N80">
            <v>2</v>
          </cell>
        </row>
        <row r="81">
          <cell r="N81">
            <v>3</v>
          </cell>
        </row>
        <row r="82">
          <cell r="N82">
            <v>4</v>
          </cell>
        </row>
        <row r="83">
          <cell r="N83">
            <v>5</v>
          </cell>
        </row>
        <row r="85">
          <cell r="N85">
            <v>0</v>
          </cell>
        </row>
        <row r="86">
          <cell r="N86">
            <v>1</v>
          </cell>
        </row>
        <row r="87">
          <cell r="N87">
            <v>2</v>
          </cell>
        </row>
        <row r="88">
          <cell r="N88">
            <v>3</v>
          </cell>
        </row>
        <row r="89">
          <cell r="N89">
            <v>4</v>
          </cell>
        </row>
        <row r="91">
          <cell r="N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I461"/>
  <sheetViews>
    <sheetView showGridLines="0" view="pageLayout" topLeftCell="A179" zoomScale="85" zoomScaleNormal="115" zoomScaleSheetLayoutView="120" zoomScalePageLayoutView="85" workbookViewId="0">
      <selection activeCell="AC5" sqref="AC5"/>
    </sheetView>
  </sheetViews>
  <sheetFormatPr baseColWidth="10" defaultColWidth="2.7109375" defaultRowHeight="14.25" customHeight="1" x14ac:dyDescent="0.25"/>
  <cols>
    <col min="9" max="9" width="2.7109375" customWidth="1"/>
    <col min="13" max="13" width="2.7109375" customWidth="1"/>
  </cols>
  <sheetData>
    <row r="1" spans="1:35" ht="14.25" customHeight="1" x14ac:dyDescent="0.25">
      <c r="A1" s="1"/>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24"/>
    </row>
    <row r="2" spans="1:35" ht="14.25" customHeight="1" x14ac:dyDescent="0.2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25"/>
    </row>
    <row r="3" spans="1:35" ht="22.5" customHeight="1" x14ac:dyDescent="0.25">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4"/>
      <c r="AI3" s="25"/>
    </row>
    <row r="4" spans="1:35" ht="4.5" customHeight="1" x14ac:dyDescent="0.25">
      <c r="A4" s="252"/>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2"/>
      <c r="AI4" s="253"/>
    </row>
    <row r="5" spans="1:35" ht="26.25" customHeight="1" x14ac:dyDescent="0.25">
      <c r="A5" s="2"/>
      <c r="B5" s="4"/>
      <c r="C5" s="4"/>
      <c r="D5" s="4"/>
      <c r="E5" s="292" t="s">
        <v>704</v>
      </c>
      <c r="F5" s="292"/>
      <c r="G5" s="292"/>
      <c r="H5" s="292"/>
      <c r="I5" s="292"/>
      <c r="J5" s="292"/>
      <c r="K5" s="292"/>
      <c r="L5" s="292"/>
      <c r="M5" s="292"/>
      <c r="N5" s="292"/>
      <c r="O5" s="292"/>
      <c r="P5" s="292"/>
      <c r="Q5" s="292"/>
      <c r="R5" s="292"/>
      <c r="S5" s="292"/>
      <c r="T5" s="292"/>
      <c r="U5" s="292"/>
      <c r="V5" s="292"/>
      <c r="W5" s="292"/>
      <c r="X5" s="292"/>
      <c r="Y5" s="292"/>
      <c r="Z5" s="292"/>
      <c r="AA5" s="292"/>
      <c r="AB5" s="292"/>
      <c r="AC5" s="4"/>
      <c r="AD5" s="4"/>
      <c r="AE5" s="4"/>
      <c r="AF5" s="4"/>
      <c r="AG5" s="4"/>
      <c r="AH5" s="4"/>
      <c r="AI5" s="25"/>
    </row>
    <row r="6" spans="1:35" ht="12.75" customHeight="1" x14ac:dyDescent="0.25">
      <c r="A6" s="2"/>
      <c r="B6" s="276" t="s">
        <v>705</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8"/>
      <c r="AI6" s="25"/>
    </row>
    <row r="7" spans="1:35" ht="12.75" customHeight="1" x14ac:dyDescent="0.25">
      <c r="A7" s="2"/>
      <c r="B7" s="279"/>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1"/>
      <c r="AI7" s="25"/>
    </row>
    <row r="8" spans="1:35" ht="12.75" customHeight="1" x14ac:dyDescent="0.25">
      <c r="A8" s="2"/>
      <c r="B8" s="279"/>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1"/>
      <c r="AI8" s="25"/>
    </row>
    <row r="9" spans="1:35" ht="12.75" customHeight="1" x14ac:dyDescent="0.25">
      <c r="A9" s="2"/>
      <c r="B9" s="279"/>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1"/>
      <c r="AI9" s="25"/>
    </row>
    <row r="10" spans="1:35" ht="12.75" customHeight="1" x14ac:dyDescent="0.25">
      <c r="A10" s="2"/>
      <c r="B10" s="279"/>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1"/>
      <c r="AI10" s="25"/>
    </row>
    <row r="11" spans="1:35" ht="12.75" customHeight="1" x14ac:dyDescent="0.25">
      <c r="A11" s="2"/>
      <c r="B11" s="279"/>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1"/>
      <c r="AI11" s="25"/>
    </row>
    <row r="12" spans="1:35" ht="12.75" customHeight="1" x14ac:dyDescent="0.25">
      <c r="A12" s="2"/>
      <c r="B12" s="279"/>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1"/>
      <c r="AI12" s="25"/>
    </row>
    <row r="13" spans="1:35" ht="12.75" customHeight="1" x14ac:dyDescent="0.25">
      <c r="A13" s="2"/>
      <c r="B13" s="279"/>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1"/>
      <c r="AI13" s="25"/>
    </row>
    <row r="14" spans="1:35" ht="12.75" customHeight="1" x14ac:dyDescent="0.25">
      <c r="A14" s="2"/>
      <c r="B14" s="279"/>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1"/>
      <c r="AI14" s="25"/>
    </row>
    <row r="15" spans="1:35" ht="12.75" customHeight="1" x14ac:dyDescent="0.25">
      <c r="A15" s="2"/>
      <c r="B15" s="279"/>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1"/>
      <c r="AI15" s="25"/>
    </row>
    <row r="16" spans="1:35" ht="12.75" customHeight="1" x14ac:dyDescent="0.25">
      <c r="A16" s="2"/>
      <c r="B16" s="279"/>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1"/>
      <c r="AI16" s="25"/>
    </row>
    <row r="17" spans="1:35" ht="12.75" customHeight="1" x14ac:dyDescent="0.25">
      <c r="A17" s="2"/>
      <c r="B17" s="279"/>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1"/>
      <c r="AI17" s="25"/>
    </row>
    <row r="18" spans="1:35" ht="12.75" customHeight="1" x14ac:dyDescent="0.25">
      <c r="A18" s="2"/>
      <c r="B18" s="279"/>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1"/>
      <c r="AI18" s="25"/>
    </row>
    <row r="19" spans="1:35" ht="12.75" customHeight="1" x14ac:dyDescent="0.25">
      <c r="A19" s="2"/>
      <c r="B19" s="279"/>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1"/>
      <c r="AI19" s="25"/>
    </row>
    <row r="20" spans="1:35" ht="12.75" customHeight="1" x14ac:dyDescent="0.25">
      <c r="A20" s="2"/>
      <c r="B20" s="282"/>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4"/>
      <c r="AI20" s="25"/>
    </row>
    <row r="21" spans="1:35" ht="5.0999999999999996" customHeight="1" x14ac:dyDescent="0.25">
      <c r="A21" s="2"/>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25"/>
    </row>
    <row r="22" spans="1:35" ht="14.25" customHeight="1" x14ac:dyDescent="0.25">
      <c r="A22" s="152"/>
      <c r="B22" s="153" t="s">
        <v>6</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4"/>
      <c r="AG22" s="154"/>
      <c r="AH22" s="154"/>
      <c r="AI22" s="154"/>
    </row>
    <row r="23" spans="1:35" ht="5.0999999999999996" customHeight="1" x14ac:dyDescent="0.25">
      <c r="A23" s="2"/>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25"/>
    </row>
    <row r="24" spans="1:35" ht="14.25" customHeight="1" x14ac:dyDescent="0.25">
      <c r="A24" s="74"/>
      <c r="B24" s="121" t="s">
        <v>7</v>
      </c>
      <c r="C24" s="48"/>
      <c r="D24" s="48"/>
      <c r="E24" s="57"/>
      <c r="F24" s="57"/>
      <c r="G24" s="57"/>
      <c r="H24" s="57"/>
      <c r="I24" s="57"/>
      <c r="J24" s="57"/>
      <c r="K24" s="57"/>
      <c r="L24" s="57"/>
      <c r="M24" s="57"/>
      <c r="N24" s="57"/>
      <c r="O24" s="57"/>
      <c r="P24" s="57"/>
      <c r="Q24" s="57"/>
      <c r="R24" s="57"/>
      <c r="S24" s="57"/>
      <c r="T24" s="163"/>
      <c r="U24" s="163"/>
      <c r="V24" s="163"/>
      <c r="W24" s="163"/>
      <c r="X24" s="163"/>
      <c r="Y24" s="163"/>
      <c r="Z24" s="163"/>
      <c r="AA24" s="163"/>
      <c r="AB24" s="163"/>
      <c r="AC24" s="163"/>
      <c r="AD24" s="163"/>
      <c r="AE24" s="163"/>
      <c r="AF24" s="163"/>
      <c r="AG24" s="57"/>
      <c r="AH24" s="57"/>
      <c r="AI24" s="25"/>
    </row>
    <row r="25" spans="1:35" ht="5.0999999999999996" customHeight="1" x14ac:dyDescent="0.25">
      <c r="A25" s="22"/>
      <c r="B25" s="14"/>
      <c r="C25" s="14"/>
      <c r="D25" s="14"/>
      <c r="E25" s="14"/>
      <c r="F25" s="4"/>
      <c r="G25" s="4"/>
      <c r="H25" s="4"/>
      <c r="I25" s="4"/>
      <c r="J25" s="4"/>
      <c r="K25" s="4"/>
      <c r="L25" s="4"/>
      <c r="M25" s="4"/>
      <c r="N25" s="4"/>
      <c r="O25" s="4"/>
      <c r="P25" s="4"/>
      <c r="Q25" s="4"/>
      <c r="R25" s="4"/>
      <c r="S25" s="4"/>
      <c r="T25" s="164"/>
      <c r="U25" s="164"/>
      <c r="V25" s="164"/>
      <c r="W25" s="164"/>
      <c r="X25" s="164"/>
      <c r="Y25" s="164"/>
      <c r="Z25" s="164"/>
      <c r="AA25" s="164"/>
      <c r="AB25" s="164"/>
      <c r="AC25" s="164"/>
      <c r="AD25" s="164"/>
      <c r="AE25" s="164"/>
      <c r="AF25" s="164"/>
      <c r="AG25" s="4"/>
      <c r="AH25" s="4"/>
      <c r="AI25" s="25"/>
    </row>
    <row r="26" spans="1:35" ht="14.25" customHeight="1" x14ac:dyDescent="0.25">
      <c r="A26" s="74"/>
      <c r="B26" s="48" t="s">
        <v>8</v>
      </c>
      <c r="C26" s="48"/>
      <c r="D26" s="48"/>
      <c r="E26" s="48"/>
      <c r="F26" s="48"/>
      <c r="G26" s="48"/>
      <c r="H26" s="48"/>
      <c r="I26" s="48"/>
      <c r="J26" s="48"/>
      <c r="K26" s="48"/>
      <c r="L26" s="48"/>
      <c r="M26" s="48"/>
      <c r="N26" s="48"/>
      <c r="O26" s="48"/>
      <c r="P26" s="4"/>
      <c r="Q26" s="4"/>
      <c r="R26" s="4"/>
      <c r="S26" s="4"/>
      <c r="T26" s="164"/>
      <c r="U26" s="164"/>
      <c r="V26" s="164"/>
      <c r="W26" s="164"/>
      <c r="X26" s="164"/>
      <c r="Y26" s="164"/>
      <c r="Z26" s="164"/>
      <c r="AA26" s="164"/>
      <c r="AB26" s="164"/>
      <c r="AC26" s="164"/>
      <c r="AD26" s="164"/>
      <c r="AE26" s="164"/>
      <c r="AF26" s="164"/>
      <c r="AG26" s="4"/>
      <c r="AH26" s="4"/>
      <c r="AI26" s="25"/>
    </row>
    <row r="27" spans="1:35" ht="12.95" customHeight="1" x14ac:dyDescent="0.25">
      <c r="A27" s="69"/>
      <c r="B27" s="177" t="s">
        <v>488</v>
      </c>
      <c r="C27" s="75"/>
      <c r="D27" s="75"/>
      <c r="E27" s="75"/>
      <c r="F27" s="75"/>
      <c r="G27" s="31"/>
      <c r="H27" s="31"/>
      <c r="I27" s="31"/>
      <c r="J27" s="31"/>
      <c r="K27" s="31"/>
      <c r="L27" s="31"/>
      <c r="M27" s="31"/>
      <c r="N27" s="31"/>
      <c r="O27" s="31"/>
      <c r="P27" s="31"/>
      <c r="Q27" s="31"/>
      <c r="R27" s="31"/>
      <c r="S27" s="31"/>
      <c r="T27" s="165"/>
      <c r="U27" s="165"/>
      <c r="V27" s="165"/>
      <c r="W27" s="165"/>
      <c r="X27" s="165"/>
      <c r="Y27" s="165"/>
      <c r="Z27" s="165"/>
      <c r="AA27" s="165"/>
      <c r="AB27" s="165"/>
      <c r="AC27" s="165"/>
      <c r="AD27" s="165"/>
      <c r="AE27" s="165"/>
      <c r="AF27" s="165"/>
      <c r="AG27" s="31"/>
      <c r="AH27" s="31"/>
      <c r="AI27" s="59"/>
    </row>
    <row r="28" spans="1:35" ht="5.0999999999999996" customHeight="1" x14ac:dyDescent="0.25">
      <c r="A28" s="22"/>
      <c r="B28" s="14"/>
      <c r="C28" s="14"/>
      <c r="D28" s="14"/>
      <c r="E28" s="14"/>
      <c r="F28" s="4"/>
      <c r="G28" s="4"/>
      <c r="H28" s="4"/>
      <c r="I28" s="4"/>
      <c r="J28" s="4"/>
      <c r="K28" s="4"/>
      <c r="L28" s="4"/>
      <c r="M28" s="4"/>
      <c r="N28" s="4"/>
      <c r="O28" s="4"/>
      <c r="P28" s="4"/>
      <c r="Q28" s="4"/>
      <c r="R28" s="4"/>
      <c r="S28" s="4"/>
      <c r="T28" s="164"/>
      <c r="U28" s="164"/>
      <c r="V28" s="164"/>
      <c r="W28" s="164"/>
      <c r="X28" s="164"/>
      <c r="Y28" s="164"/>
      <c r="Z28" s="164"/>
      <c r="AA28" s="164"/>
      <c r="AB28" s="164"/>
      <c r="AC28" s="164"/>
      <c r="AD28" s="164"/>
      <c r="AE28" s="164"/>
      <c r="AF28" s="164"/>
      <c r="AG28" s="4"/>
      <c r="AH28" s="4"/>
      <c r="AI28" s="25"/>
    </row>
    <row r="29" spans="1:35" ht="14.25" customHeight="1" x14ac:dyDescent="0.25">
      <c r="A29" s="74"/>
      <c r="B29" s="48" t="s">
        <v>9</v>
      </c>
      <c r="C29" s="48"/>
      <c r="D29" s="48"/>
      <c r="E29" s="48"/>
      <c r="F29" s="48"/>
      <c r="G29" s="48"/>
      <c r="H29" s="48"/>
      <c r="I29" s="48"/>
      <c r="J29" s="48"/>
      <c r="K29" s="48"/>
      <c r="L29" s="48"/>
      <c r="M29" s="48"/>
      <c r="N29" s="48"/>
      <c r="O29" s="48"/>
      <c r="P29" s="48"/>
      <c r="Q29" s="122"/>
      <c r="R29" s="122"/>
      <c r="S29" s="122"/>
      <c r="T29" s="166"/>
      <c r="U29" s="166"/>
      <c r="V29" s="166"/>
      <c r="W29" s="166"/>
      <c r="X29" s="166"/>
      <c r="Y29" s="166"/>
      <c r="Z29" s="166"/>
      <c r="AA29" s="166"/>
      <c r="AB29" s="166"/>
      <c r="AC29" s="166"/>
      <c r="AD29" s="166"/>
      <c r="AE29" s="166"/>
      <c r="AF29" s="166"/>
      <c r="AG29" s="122"/>
      <c r="AH29" s="122"/>
      <c r="AI29" s="25"/>
    </row>
    <row r="30" spans="1:35" ht="14.1" customHeight="1" x14ac:dyDescent="0.25">
      <c r="A30" s="2"/>
      <c r="B30" s="123" t="s">
        <v>167</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25"/>
    </row>
    <row r="31" spans="1:35" ht="22.5" customHeight="1" x14ac:dyDescent="0.25">
      <c r="A31" s="27"/>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5"/>
    </row>
    <row r="32" spans="1:35" ht="5.0999999999999996" customHeight="1" x14ac:dyDescent="0.25">
      <c r="A32" s="2"/>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25"/>
    </row>
    <row r="33" spans="1:35" ht="14.25" customHeight="1" x14ac:dyDescent="0.25">
      <c r="A33" s="2"/>
      <c r="B33" s="4"/>
      <c r="C33" s="113" t="s">
        <v>0</v>
      </c>
      <c r="D33" s="113"/>
      <c r="E33" s="113"/>
      <c r="F33" s="113"/>
      <c r="G33" s="113"/>
      <c r="H33" s="113"/>
      <c r="I33" s="113"/>
      <c r="J33" s="113"/>
      <c r="K33" s="113"/>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5"/>
    </row>
    <row r="34" spans="1:35" ht="5.0999999999999996" customHeight="1" x14ac:dyDescent="0.25">
      <c r="A34" s="2"/>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25"/>
    </row>
    <row r="35" spans="1:35" ht="14.25" customHeight="1" x14ac:dyDescent="0.25">
      <c r="A35" s="74"/>
      <c r="B35" s="48" t="s">
        <v>10</v>
      </c>
      <c r="C35" s="48"/>
      <c r="D35" s="48"/>
      <c r="E35" s="48"/>
      <c r="F35" s="48"/>
      <c r="G35" s="48"/>
      <c r="H35" s="48"/>
      <c r="I35" s="48"/>
      <c r="J35" s="48"/>
      <c r="K35" s="48"/>
      <c r="L35" s="4"/>
      <c r="M35" s="4"/>
      <c r="N35" s="4"/>
      <c r="O35" s="4"/>
      <c r="P35" s="4"/>
      <c r="Q35" s="4"/>
      <c r="R35" s="4"/>
      <c r="S35" s="4"/>
      <c r="T35" s="4"/>
      <c r="U35" s="4"/>
      <c r="V35" s="4"/>
      <c r="W35" s="4"/>
      <c r="X35" s="4"/>
      <c r="Y35" s="4"/>
      <c r="Z35" s="4"/>
      <c r="AA35" s="4"/>
      <c r="AB35" s="4"/>
      <c r="AC35" s="4"/>
      <c r="AD35" s="4"/>
      <c r="AE35" s="4"/>
      <c r="AF35" s="4"/>
      <c r="AG35" s="4"/>
      <c r="AH35" s="4"/>
      <c r="AI35" s="25"/>
    </row>
    <row r="36" spans="1:35" ht="5.0999999999999996" customHeight="1" x14ac:dyDescent="0.25">
      <c r="A36" s="2"/>
      <c r="B36" s="4"/>
      <c r="C36" s="4"/>
      <c r="D36" s="4"/>
      <c r="E36" s="4"/>
      <c r="F36" s="4"/>
      <c r="G36" s="4"/>
      <c r="H36" s="4"/>
      <c r="I36" s="4"/>
      <c r="J36" s="96"/>
      <c r="K36" s="96"/>
      <c r="L36" s="4"/>
      <c r="M36" s="4"/>
      <c r="N36" s="4"/>
      <c r="O36" s="4"/>
      <c r="P36" s="4"/>
      <c r="Q36" s="4"/>
      <c r="R36" s="4"/>
      <c r="S36" s="4"/>
      <c r="T36" s="4"/>
      <c r="U36" s="4"/>
      <c r="V36" s="4"/>
      <c r="W36" s="4"/>
      <c r="X36" s="4"/>
      <c r="Y36" s="4"/>
      <c r="Z36" s="4"/>
      <c r="AA36" s="4"/>
      <c r="AB36" s="4"/>
      <c r="AC36" s="4"/>
      <c r="AD36" s="4"/>
      <c r="AE36" s="4"/>
      <c r="AF36" s="4"/>
      <c r="AG36" s="4"/>
      <c r="AH36" s="4"/>
      <c r="AI36" s="25"/>
    </row>
    <row r="37" spans="1:35" ht="14.25" customHeight="1" x14ac:dyDescent="0.25">
      <c r="A37" s="27"/>
      <c r="B37" s="266"/>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5"/>
    </row>
    <row r="38" spans="1:35" ht="5.0999999999999996" customHeight="1" x14ac:dyDescent="0.25">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25"/>
    </row>
    <row r="39" spans="1:35" ht="14.25" customHeight="1" x14ac:dyDescent="0.25">
      <c r="A39" s="2"/>
      <c r="B39" s="4"/>
      <c r="C39" s="97" t="s">
        <v>689</v>
      </c>
      <c r="D39" s="73"/>
      <c r="E39" s="73"/>
      <c r="F39" s="73"/>
      <c r="G39" s="73"/>
      <c r="H39" s="73"/>
      <c r="I39" s="73"/>
      <c r="J39" s="73"/>
      <c r="K39" s="73"/>
      <c r="L39" s="73"/>
      <c r="M39" s="73"/>
      <c r="N39" s="73"/>
      <c r="O39" s="73"/>
      <c r="P39" s="73"/>
      <c r="Q39" s="73"/>
      <c r="R39" s="73"/>
      <c r="S39" s="73"/>
      <c r="T39" s="73"/>
      <c r="U39" s="73"/>
      <c r="V39" s="73"/>
      <c r="W39" s="4"/>
      <c r="X39" s="4"/>
      <c r="Y39" s="4"/>
      <c r="Z39" s="4"/>
      <c r="AA39" s="4"/>
      <c r="AB39" s="4"/>
      <c r="AC39" s="4"/>
      <c r="AD39" s="4"/>
      <c r="AE39" s="4"/>
      <c r="AF39" s="4"/>
      <c r="AG39" s="4"/>
      <c r="AH39" s="4"/>
      <c r="AI39" s="25"/>
    </row>
    <row r="40" spans="1:35" ht="12.95" customHeight="1" x14ac:dyDescent="0.25">
      <c r="A40" s="90"/>
      <c r="B40" s="43"/>
      <c r="C40" s="178" t="s">
        <v>514</v>
      </c>
      <c r="D40" s="75"/>
      <c r="E40" s="75"/>
      <c r="F40" s="75"/>
      <c r="G40" s="75"/>
      <c r="H40" s="75"/>
      <c r="I40" s="75"/>
      <c r="J40" s="75"/>
      <c r="K40" s="75"/>
      <c r="L40" s="75"/>
      <c r="M40" s="75"/>
      <c r="N40" s="75"/>
      <c r="O40" s="75"/>
      <c r="P40" s="75"/>
      <c r="Q40" s="75"/>
      <c r="R40" s="75"/>
      <c r="S40" s="75"/>
      <c r="T40" s="5"/>
      <c r="U40" s="5"/>
      <c r="V40" s="5"/>
      <c r="W40" s="5"/>
      <c r="X40" s="5"/>
      <c r="Y40" s="5"/>
      <c r="Z40" s="5"/>
      <c r="AA40" s="5"/>
      <c r="AB40" s="5"/>
      <c r="AC40" s="5"/>
      <c r="AD40" s="5"/>
      <c r="AE40" s="5"/>
      <c r="AF40" s="5"/>
      <c r="AG40" s="5"/>
      <c r="AH40" s="5"/>
      <c r="AI40" s="61"/>
    </row>
    <row r="41" spans="1:35" ht="12.95" customHeight="1" x14ac:dyDescent="0.25">
      <c r="A41" s="90"/>
      <c r="B41" s="43"/>
      <c r="C41" s="178" t="s">
        <v>515</v>
      </c>
      <c r="D41" s="75"/>
      <c r="E41" s="75"/>
      <c r="F41" s="75"/>
      <c r="G41" s="75"/>
      <c r="H41" s="75"/>
      <c r="I41" s="75"/>
      <c r="J41" s="75"/>
      <c r="K41" s="75"/>
      <c r="L41" s="75"/>
      <c r="M41" s="75"/>
      <c r="N41" s="75"/>
      <c r="O41" s="75"/>
      <c r="P41" s="75"/>
      <c r="Q41" s="75"/>
      <c r="R41" s="75"/>
      <c r="S41" s="75"/>
      <c r="T41" s="5"/>
      <c r="U41" s="5"/>
      <c r="V41" s="5"/>
      <c r="W41" s="5"/>
      <c r="X41" s="5"/>
      <c r="Y41" s="5"/>
      <c r="Z41" s="5"/>
      <c r="AA41" s="5"/>
      <c r="AB41" s="5"/>
      <c r="AC41" s="5"/>
      <c r="AD41" s="5"/>
      <c r="AE41" s="5"/>
      <c r="AF41" s="5"/>
      <c r="AG41" s="5"/>
      <c r="AH41" s="5"/>
      <c r="AI41" s="61"/>
    </row>
    <row r="42" spans="1:35" ht="14.25" customHeight="1" x14ac:dyDescent="0.25">
      <c r="A42" s="2"/>
      <c r="B42" s="4"/>
      <c r="C42" s="15"/>
      <c r="D42" s="15"/>
      <c r="E42" s="4"/>
      <c r="F42" s="120"/>
      <c r="G42" s="120"/>
      <c r="H42" s="120"/>
      <c r="I42" s="120"/>
      <c r="J42" s="120"/>
      <c r="K42" s="120"/>
      <c r="L42" s="120"/>
      <c r="M42" s="120"/>
      <c r="N42" s="19"/>
      <c r="O42" s="57"/>
      <c r="P42" s="57"/>
      <c r="Q42" s="57"/>
      <c r="R42" s="57"/>
      <c r="S42" s="57"/>
      <c r="T42" s="57"/>
      <c r="U42" s="57"/>
      <c r="V42" s="57"/>
      <c r="W42" s="57"/>
      <c r="X42" s="57"/>
      <c r="Y42" s="57"/>
      <c r="Z42" s="57"/>
      <c r="AA42" s="57"/>
      <c r="AB42" s="57"/>
      <c r="AC42" s="57"/>
      <c r="AD42" s="57"/>
      <c r="AE42" s="57"/>
      <c r="AF42" s="57"/>
      <c r="AG42" s="57"/>
      <c r="AH42" s="57"/>
      <c r="AI42" s="25"/>
    </row>
    <row r="43" spans="1:35" ht="7.5" customHeight="1" x14ac:dyDescent="0.25">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25"/>
    </row>
    <row r="44" spans="1:35" ht="14.25" customHeight="1" x14ac:dyDescent="0.25">
      <c r="A44" s="2"/>
      <c r="B44" s="4"/>
      <c r="C44" s="48" t="s">
        <v>184</v>
      </c>
      <c r="D44" s="48"/>
      <c r="E44" s="48"/>
      <c r="F44" s="48"/>
      <c r="G44" s="48"/>
      <c r="H44" s="48"/>
      <c r="I44" s="48"/>
      <c r="J44" s="48"/>
      <c r="K44" s="19"/>
      <c r="L44" s="57"/>
      <c r="M44" s="57"/>
      <c r="N44" s="57"/>
      <c r="O44" s="57"/>
      <c r="P44" s="57"/>
      <c r="Q44" s="57"/>
      <c r="R44" s="57"/>
      <c r="S44" s="57"/>
      <c r="T44" s="57"/>
      <c r="U44" s="57"/>
      <c r="V44" s="57"/>
      <c r="W44" s="57"/>
      <c r="X44" s="57"/>
      <c r="Y44" s="57"/>
      <c r="Z44" s="57"/>
      <c r="AA44" s="57"/>
      <c r="AB44" s="57"/>
      <c r="AC44" s="57"/>
      <c r="AD44" s="57"/>
      <c r="AE44" s="57"/>
      <c r="AF44" s="57"/>
      <c r="AG44" s="57"/>
      <c r="AH44" s="57"/>
      <c r="AI44" s="25"/>
    </row>
    <row r="45" spans="1:35" ht="5.0999999999999996" customHeight="1" x14ac:dyDescent="0.25">
      <c r="A45" s="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25"/>
    </row>
    <row r="46" spans="1:35" ht="14.25" customHeight="1" x14ac:dyDescent="0.25">
      <c r="A46" s="2"/>
      <c r="B46" s="4"/>
      <c r="C46" s="21" t="s">
        <v>157</v>
      </c>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5"/>
    </row>
    <row r="47" spans="1:35" ht="5.0999999999999996" customHeight="1" x14ac:dyDescent="0.25">
      <c r="A47" s="2"/>
      <c r="B47" s="4"/>
      <c r="C47" s="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25"/>
    </row>
    <row r="48" spans="1:35" ht="14.25" customHeight="1" x14ac:dyDescent="0.25">
      <c r="A48" s="2"/>
      <c r="B48" s="4"/>
      <c r="C48" s="21" t="s">
        <v>158</v>
      </c>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5"/>
    </row>
    <row r="49" spans="1:35" ht="5.0999999999999996" customHeight="1" x14ac:dyDescent="0.25">
      <c r="A49" s="2"/>
      <c r="B49" s="4"/>
      <c r="C49" s="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25"/>
    </row>
    <row r="50" spans="1:35" ht="14.25" customHeight="1" x14ac:dyDescent="0.25">
      <c r="A50" s="2"/>
      <c r="B50" s="4"/>
      <c r="C50" s="21" t="s">
        <v>159</v>
      </c>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5"/>
    </row>
    <row r="51" spans="1:35" ht="5.0999999999999996" customHeight="1" x14ac:dyDescent="0.25">
      <c r="A51" s="2"/>
      <c r="B51" s="4"/>
      <c r="C51" s="4"/>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25"/>
    </row>
    <row r="52" spans="1:35" ht="14.25" customHeight="1" x14ac:dyDescent="0.25">
      <c r="A52" s="2"/>
      <c r="B52" s="4"/>
      <c r="C52" s="36" t="s">
        <v>185</v>
      </c>
      <c r="D52" s="4"/>
      <c r="E52" s="4"/>
      <c r="F52" s="4"/>
      <c r="G52" s="4"/>
      <c r="H52" s="4"/>
      <c r="I52" s="4"/>
      <c r="J52" s="4"/>
      <c r="K52" s="4"/>
      <c r="L52" s="20"/>
      <c r="M52" s="20"/>
      <c r="N52" s="20"/>
      <c r="O52" s="20"/>
      <c r="P52" s="20"/>
      <c r="Q52" s="20"/>
      <c r="R52" s="20"/>
      <c r="S52" s="20"/>
      <c r="T52" s="20"/>
      <c r="U52" s="20"/>
      <c r="V52" s="20"/>
      <c r="W52" s="20"/>
      <c r="X52" s="4"/>
      <c r="Y52" s="4"/>
      <c r="Z52" s="4"/>
      <c r="AA52" s="4"/>
      <c r="AB52" s="4"/>
      <c r="AC52" s="4"/>
      <c r="AD52" s="4"/>
      <c r="AE52" s="4"/>
      <c r="AF52" s="4"/>
      <c r="AG52" s="4"/>
      <c r="AH52" s="4"/>
      <c r="AI52" s="25"/>
    </row>
    <row r="53" spans="1:35" ht="14.25" customHeight="1" x14ac:dyDescent="0.25">
      <c r="A53" s="2"/>
      <c r="B53" s="4"/>
      <c r="C53" s="296" t="s">
        <v>497</v>
      </c>
      <c r="D53" s="296"/>
      <c r="E53" s="296"/>
      <c r="F53" s="296"/>
      <c r="G53" s="296"/>
      <c r="H53" s="296"/>
      <c r="I53" s="296"/>
      <c r="J53" s="296"/>
      <c r="K53" s="91"/>
      <c r="L53" s="20"/>
      <c r="M53" s="20"/>
      <c r="N53" s="20"/>
      <c r="O53" s="20"/>
      <c r="P53" s="20"/>
      <c r="Q53" s="20"/>
      <c r="R53" s="20"/>
      <c r="S53" s="20"/>
      <c r="T53" s="20"/>
      <c r="U53" s="20"/>
      <c r="V53" s="20"/>
      <c r="W53" s="20"/>
      <c r="X53" s="4"/>
      <c r="Y53" s="4"/>
      <c r="Z53" s="4"/>
      <c r="AA53" s="4"/>
      <c r="AB53" s="4"/>
      <c r="AC53" s="4"/>
      <c r="AD53" s="4"/>
      <c r="AE53" s="4"/>
      <c r="AF53" s="4"/>
      <c r="AG53" s="4"/>
      <c r="AH53" s="4"/>
      <c r="AI53" s="25"/>
    </row>
    <row r="54" spans="1:35" ht="14.25" customHeight="1" x14ac:dyDescent="0.25">
      <c r="A54" s="2"/>
      <c r="B54" s="4"/>
      <c r="C54" s="296"/>
      <c r="D54" s="296"/>
      <c r="E54" s="296"/>
      <c r="F54" s="296"/>
      <c r="G54" s="296"/>
      <c r="H54" s="296"/>
      <c r="I54" s="296"/>
      <c r="J54" s="296"/>
      <c r="K54" s="4"/>
      <c r="L54" s="20"/>
      <c r="M54" s="20"/>
      <c r="N54" s="20"/>
      <c r="O54" s="20"/>
      <c r="P54" s="20"/>
      <c r="Q54" s="20"/>
      <c r="R54" s="20"/>
      <c r="S54" s="20"/>
      <c r="T54" s="20"/>
      <c r="U54" s="20"/>
      <c r="V54" s="20"/>
      <c r="W54" s="20"/>
      <c r="X54" s="4"/>
      <c r="Y54" s="4"/>
      <c r="Z54" s="4"/>
      <c r="AA54" s="4"/>
      <c r="AB54" s="4"/>
      <c r="AC54" s="4"/>
      <c r="AD54" s="4"/>
      <c r="AE54" s="4"/>
      <c r="AF54" s="4"/>
      <c r="AG54" s="4"/>
      <c r="AH54" s="4"/>
      <c r="AI54" s="25"/>
    </row>
    <row r="55" spans="1:35" ht="14.25" customHeight="1" x14ac:dyDescent="0.25">
      <c r="A55" s="2"/>
      <c r="B55" s="4"/>
      <c r="C55" s="4"/>
      <c r="D55" s="4"/>
      <c r="E55" s="4"/>
      <c r="F55" s="4"/>
      <c r="G55" s="4"/>
      <c r="H55" s="4"/>
      <c r="I55" s="4"/>
      <c r="J55" s="4"/>
      <c r="K55" s="4"/>
      <c r="L55" s="20"/>
      <c r="M55" s="20"/>
      <c r="N55" s="20"/>
      <c r="O55" s="20"/>
      <c r="P55" s="20"/>
      <c r="Q55" s="20"/>
      <c r="R55" s="20"/>
      <c r="S55" s="20"/>
      <c r="T55" s="20"/>
      <c r="U55" s="20"/>
      <c r="V55" s="20"/>
      <c r="W55" s="20"/>
      <c r="X55" s="4"/>
      <c r="Y55" s="4"/>
      <c r="Z55" s="4"/>
      <c r="AA55" s="4"/>
      <c r="AB55" s="4"/>
      <c r="AC55" s="4"/>
      <c r="AD55" s="4"/>
      <c r="AE55" s="4"/>
      <c r="AF55" s="4"/>
      <c r="AG55" s="4"/>
      <c r="AH55" s="4"/>
      <c r="AI55" s="25"/>
    </row>
    <row r="56" spans="1:35" ht="14.25" customHeight="1" x14ac:dyDescent="0.25">
      <c r="A56" s="2"/>
      <c r="B56" s="4"/>
      <c r="C56" s="4"/>
      <c r="D56" s="4"/>
      <c r="E56" s="4"/>
      <c r="F56" s="4"/>
      <c r="G56" s="4"/>
      <c r="H56" s="4"/>
      <c r="I56" s="4"/>
      <c r="J56" s="4"/>
      <c r="K56" s="4"/>
      <c r="L56" s="20"/>
      <c r="M56" s="20"/>
      <c r="N56" s="20"/>
      <c r="O56" s="20"/>
      <c r="P56" s="20"/>
      <c r="Q56" s="20"/>
      <c r="R56" s="20"/>
      <c r="S56" s="4"/>
      <c r="T56" s="20"/>
      <c r="U56" s="20"/>
      <c r="V56" s="20"/>
      <c r="W56" s="20"/>
      <c r="X56" s="4"/>
      <c r="Y56" s="4"/>
      <c r="Z56" s="4"/>
      <c r="AA56" s="4"/>
      <c r="AB56" s="4"/>
      <c r="AC56" s="4"/>
      <c r="AD56" s="4"/>
      <c r="AE56" s="4"/>
      <c r="AF56" s="4"/>
      <c r="AG56" s="4"/>
      <c r="AH56" s="4"/>
      <c r="AI56" s="25"/>
    </row>
    <row r="57" spans="1:35" ht="14.25" customHeight="1" x14ac:dyDescent="0.25">
      <c r="A57" s="2"/>
      <c r="B57" s="4"/>
      <c r="C57" s="4"/>
      <c r="D57" s="4"/>
      <c r="E57" s="4"/>
      <c r="F57" s="4"/>
      <c r="G57" s="4"/>
      <c r="H57" s="4"/>
      <c r="I57" s="4"/>
      <c r="J57" s="4"/>
      <c r="K57" s="4"/>
      <c r="L57" s="20"/>
      <c r="M57" s="20"/>
      <c r="N57" s="20"/>
      <c r="O57" s="20"/>
      <c r="P57" s="20"/>
      <c r="Q57" s="20"/>
      <c r="R57" s="20"/>
      <c r="S57" s="4"/>
      <c r="T57" s="67"/>
      <c r="U57" s="286"/>
      <c r="V57" s="286"/>
      <c r="W57" s="286"/>
      <c r="X57" s="286"/>
      <c r="Y57" s="286"/>
      <c r="Z57" s="286"/>
      <c r="AA57" s="286"/>
      <c r="AB57" s="286"/>
      <c r="AC57" s="286"/>
      <c r="AD57" s="286"/>
      <c r="AE57" s="286"/>
      <c r="AF57" s="286"/>
      <c r="AG57" s="286"/>
      <c r="AH57" s="286"/>
      <c r="AI57" s="25"/>
    </row>
    <row r="58" spans="1:35" ht="14.25" customHeight="1" x14ac:dyDescent="0.25">
      <c r="A58" s="2"/>
      <c r="B58" s="4"/>
      <c r="C58" s="15"/>
      <c r="D58" s="15"/>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25"/>
    </row>
    <row r="59" spans="1:35" ht="13.5" customHeight="1" x14ac:dyDescent="0.25">
      <c r="A59" s="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25"/>
    </row>
    <row r="60" spans="1:35" ht="14.25" customHeight="1" x14ac:dyDescent="0.25">
      <c r="A60" s="74"/>
      <c r="B60" s="48" t="s">
        <v>11</v>
      </c>
      <c r="C60" s="48"/>
      <c r="D60" s="48"/>
      <c r="E60" s="48"/>
      <c r="F60" s="48"/>
      <c r="G60" s="48"/>
      <c r="H60" s="48"/>
      <c r="I60" s="48"/>
      <c r="J60" s="4"/>
      <c r="K60" s="4"/>
      <c r="L60" s="4"/>
      <c r="M60" s="4"/>
      <c r="N60" s="4"/>
      <c r="O60" s="4"/>
      <c r="P60" s="4"/>
      <c r="Q60" s="4"/>
      <c r="R60" s="4"/>
      <c r="S60" s="4"/>
      <c r="T60" s="4"/>
      <c r="U60" s="4"/>
      <c r="V60" s="4"/>
      <c r="W60" s="4"/>
      <c r="X60" s="4"/>
      <c r="Y60" s="4"/>
      <c r="Z60" s="4"/>
      <c r="AA60" s="4"/>
      <c r="AB60" s="4"/>
      <c r="AC60" s="4"/>
      <c r="AD60" s="4"/>
      <c r="AE60" s="4"/>
      <c r="AF60" s="4"/>
      <c r="AG60" s="4"/>
      <c r="AH60" s="4"/>
      <c r="AI60" s="25"/>
    </row>
    <row r="61" spans="1:35" ht="12.95" customHeight="1" x14ac:dyDescent="0.25">
      <c r="A61" s="62"/>
      <c r="B61" s="179" t="s">
        <v>489</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5"/>
      <c r="AG61" s="5"/>
      <c r="AH61" s="5"/>
      <c r="AI61" s="61"/>
    </row>
    <row r="62" spans="1:35" ht="12.95" customHeight="1" x14ac:dyDescent="0.25">
      <c r="A62" s="62"/>
      <c r="B62" s="123" t="s">
        <v>167</v>
      </c>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5"/>
      <c r="AG62" s="5"/>
      <c r="AH62" s="5"/>
      <c r="AI62" s="61"/>
    </row>
    <row r="63" spans="1:35" ht="14.25" customHeight="1" x14ac:dyDescent="0.25">
      <c r="A63" s="27"/>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5"/>
    </row>
    <row r="64" spans="1:35" ht="14.1" customHeight="1" thickBot="1" x14ac:dyDescent="0.3">
      <c r="A64" s="11"/>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26"/>
    </row>
    <row r="65" spans="1:35" ht="5.0999999999999996"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16"/>
    </row>
    <row r="66" spans="1:35" ht="2.25" customHeight="1" thickBot="1" x14ac:dyDescent="0.3">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23"/>
    </row>
    <row r="67" spans="1:35" ht="14.25" customHeight="1" x14ac:dyDescent="0.25">
      <c r="A67" s="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24"/>
    </row>
    <row r="68" spans="1:35" ht="14.25" customHeight="1" x14ac:dyDescent="0.25">
      <c r="A68" s="2"/>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4"/>
      <c r="AI68" s="25"/>
    </row>
    <row r="69" spans="1:35" ht="21" customHeight="1" x14ac:dyDescent="0.2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4"/>
      <c r="AI69" s="25"/>
    </row>
    <row r="70" spans="1:35" ht="6" customHeight="1" x14ac:dyDescent="0.25">
      <c r="A70" s="252"/>
      <c r="B70" s="251"/>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2"/>
      <c r="AI70" s="253"/>
    </row>
    <row r="71" spans="1:35" ht="14.25" customHeight="1" x14ac:dyDescent="0.25">
      <c r="A71" s="74"/>
      <c r="B71" s="48" t="s">
        <v>12</v>
      </c>
      <c r="C71" s="48"/>
      <c r="D71" s="48"/>
      <c r="E71" s="48"/>
      <c r="F71" s="48"/>
      <c r="G71" s="48"/>
      <c r="H71" s="48"/>
      <c r="I71" s="4"/>
      <c r="J71" s="4"/>
      <c r="K71" s="4"/>
      <c r="L71" s="4"/>
      <c r="M71" s="4"/>
      <c r="N71" s="4"/>
      <c r="O71" s="4"/>
      <c r="P71" s="4"/>
      <c r="Q71" s="4"/>
      <c r="R71" s="4"/>
      <c r="S71" s="4"/>
      <c r="T71" s="4"/>
      <c r="U71" s="4"/>
      <c r="V71" s="4"/>
      <c r="W71" s="4"/>
      <c r="X71" s="4"/>
      <c r="Y71" s="4"/>
      <c r="Z71" s="4"/>
      <c r="AA71" s="4"/>
      <c r="AB71" s="4"/>
      <c r="AC71" s="4"/>
      <c r="AD71" s="4"/>
      <c r="AE71" s="4"/>
      <c r="AF71" s="4"/>
      <c r="AG71" s="4"/>
      <c r="AH71" s="4"/>
      <c r="AI71" s="25"/>
    </row>
    <row r="72" spans="1:35" ht="12.95" customHeight="1" x14ac:dyDescent="0.25">
      <c r="A72" s="126"/>
      <c r="B72" s="179" t="s">
        <v>490</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5"/>
      <c r="AG72" s="5"/>
      <c r="AH72" s="5"/>
      <c r="AI72" s="61"/>
    </row>
    <row r="73" spans="1:35" ht="12.95" customHeight="1" x14ac:dyDescent="0.25">
      <c r="A73" s="62"/>
      <c r="B73" s="123" t="s">
        <v>167</v>
      </c>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5"/>
      <c r="AG73" s="5"/>
      <c r="AH73" s="5"/>
      <c r="AI73" s="61"/>
    </row>
    <row r="74" spans="1:35" ht="14.25" customHeight="1" x14ac:dyDescent="0.25">
      <c r="A74" s="27"/>
      <c r="B74" s="266"/>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5"/>
    </row>
    <row r="75" spans="1:35" ht="5.0999999999999996" customHeight="1" x14ac:dyDescent="0.25">
      <c r="A75" s="2"/>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4"/>
      <c r="AI75" s="25"/>
    </row>
    <row r="76" spans="1:35" ht="14.25" customHeight="1" x14ac:dyDescent="0.25">
      <c r="A76" s="74"/>
      <c r="B76" s="48" t="s">
        <v>1</v>
      </c>
      <c r="C76" s="48"/>
      <c r="D76" s="48"/>
      <c r="E76" s="48"/>
      <c r="F76" s="48"/>
      <c r="G76" s="48"/>
      <c r="H76" s="48"/>
      <c r="I76" s="48"/>
      <c r="J76" s="48"/>
      <c r="K76" s="48"/>
      <c r="L76" s="48"/>
      <c r="M76" s="48"/>
      <c r="N76" s="48"/>
      <c r="O76" s="48"/>
      <c r="P76" s="48"/>
      <c r="Q76" s="48"/>
      <c r="R76" s="48"/>
      <c r="S76" s="48"/>
      <c r="T76" s="48"/>
      <c r="U76" s="48"/>
      <c r="V76" s="4"/>
      <c r="W76" s="4"/>
      <c r="X76" s="4"/>
      <c r="Y76" s="4"/>
      <c r="Z76" s="4"/>
      <c r="AA76" s="4"/>
      <c r="AB76" s="4"/>
      <c r="AC76" s="4"/>
      <c r="AD76" s="4"/>
      <c r="AE76" s="4"/>
      <c r="AF76" s="4"/>
      <c r="AG76" s="4"/>
      <c r="AH76" s="4"/>
      <c r="AI76" s="25"/>
    </row>
    <row r="77" spans="1:35" ht="12.75" customHeight="1" x14ac:dyDescent="0.25">
      <c r="A77" s="32"/>
      <c r="B77" s="181" t="s">
        <v>498</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63"/>
      <c r="AH77" s="63"/>
      <c r="AI77" s="61"/>
    </row>
    <row r="78" spans="1:35" ht="5.0999999999999996" customHeight="1" x14ac:dyDescent="0.25">
      <c r="A78" s="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16"/>
      <c r="AH78" s="16"/>
      <c r="AI78" s="25"/>
    </row>
    <row r="79" spans="1:35" ht="14.25" customHeight="1" x14ac:dyDescent="0.25">
      <c r="A79" s="2"/>
      <c r="B79" s="4"/>
      <c r="C79" s="16"/>
      <c r="D79" s="4"/>
      <c r="E79" s="115"/>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5"/>
    </row>
    <row r="80" spans="1:35" ht="5.0999999999999996" customHeight="1" x14ac:dyDescent="0.25">
      <c r="A80" s="2"/>
      <c r="B80" s="4"/>
      <c r="C80" s="16"/>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16"/>
      <c r="AH80" s="16"/>
      <c r="AI80" s="25"/>
    </row>
    <row r="81" spans="1:35" ht="14.25" customHeight="1" x14ac:dyDescent="0.25">
      <c r="A81" s="2"/>
      <c r="B81" s="4"/>
      <c r="C81" s="16"/>
      <c r="D81" s="4"/>
      <c r="E81" s="4"/>
      <c r="F81" s="11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5"/>
    </row>
    <row r="82" spans="1:35" ht="5.0999999999999996" customHeight="1" x14ac:dyDescent="0.25">
      <c r="A82" s="2"/>
      <c r="B82" s="4"/>
      <c r="C82" s="16"/>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16"/>
      <c r="AH82" s="16"/>
      <c r="AI82" s="25"/>
    </row>
    <row r="83" spans="1:35" ht="14.25" customHeight="1" x14ac:dyDescent="0.25">
      <c r="A83" s="2"/>
      <c r="B83" s="4"/>
      <c r="C83" s="16"/>
      <c r="D83" s="4"/>
      <c r="E83" s="4"/>
      <c r="F83" s="4"/>
      <c r="G83" s="3"/>
      <c r="H83" s="4"/>
      <c r="I83" s="4"/>
      <c r="J83" s="4"/>
      <c r="K83" s="4"/>
      <c r="L83" s="57"/>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5"/>
    </row>
    <row r="84" spans="1:35" ht="5.0999999999999996" customHeight="1" x14ac:dyDescent="0.25">
      <c r="A84" s="2"/>
      <c r="B84" s="4"/>
      <c r="C84" s="16"/>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16"/>
      <c r="AH84" s="16"/>
      <c r="AI84" s="25"/>
    </row>
    <row r="85" spans="1:35" ht="14.25" customHeight="1" x14ac:dyDescent="0.25">
      <c r="A85" s="2"/>
      <c r="B85" s="4"/>
      <c r="C85" s="16"/>
      <c r="D85" s="4"/>
      <c r="E85" s="4"/>
      <c r="F85" s="4"/>
      <c r="G85" s="4"/>
      <c r="H85" s="4"/>
      <c r="I85" s="4"/>
      <c r="J85" s="4"/>
      <c r="K85" s="4"/>
      <c r="L85" s="4"/>
      <c r="M85" s="4"/>
      <c r="N85" s="4"/>
      <c r="O85" s="4"/>
      <c r="P85" s="57"/>
      <c r="Q85" s="266"/>
      <c r="R85" s="266"/>
      <c r="S85" s="266"/>
      <c r="T85" s="266"/>
      <c r="U85" s="266"/>
      <c r="V85" s="266"/>
      <c r="W85" s="266"/>
      <c r="X85" s="266"/>
      <c r="Y85" s="266"/>
      <c r="Z85" s="266"/>
      <c r="AA85" s="266"/>
      <c r="AB85" s="266"/>
      <c r="AC85" s="266"/>
      <c r="AD85" s="266"/>
      <c r="AE85" s="266"/>
      <c r="AF85" s="266"/>
      <c r="AG85" s="266"/>
      <c r="AH85" s="266"/>
      <c r="AI85" s="25"/>
    </row>
    <row r="86" spans="1:35" ht="5.0999999999999996" customHeight="1" x14ac:dyDescent="0.25">
      <c r="A86" s="2"/>
      <c r="B86" s="4"/>
      <c r="C86" s="16"/>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16"/>
      <c r="AH86" s="16"/>
      <c r="AI86" s="25"/>
    </row>
    <row r="87" spans="1:35" ht="14.25" customHeight="1" x14ac:dyDescent="0.25">
      <c r="A87" s="2"/>
      <c r="B87" s="4"/>
      <c r="C87" s="16"/>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16"/>
      <c r="AH87" s="16"/>
      <c r="AI87" s="25"/>
    </row>
    <row r="88" spans="1:35" ht="5.0999999999999996" customHeight="1" x14ac:dyDescent="0.25">
      <c r="A88" s="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16"/>
      <c r="AH88" s="16"/>
      <c r="AI88" s="25"/>
    </row>
    <row r="89" spans="1:35" ht="14.25" customHeight="1" x14ac:dyDescent="0.25">
      <c r="A89" s="152"/>
      <c r="B89" s="153" t="s">
        <v>2</v>
      </c>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4"/>
      <c r="AG89" s="154"/>
      <c r="AH89" s="154"/>
      <c r="AI89" s="154"/>
    </row>
    <row r="90" spans="1:35" ht="5.0999999999999996" customHeight="1" x14ac:dyDescent="0.25">
      <c r="A90" s="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16"/>
      <c r="AH90" s="16"/>
      <c r="AI90" s="25"/>
    </row>
    <row r="91" spans="1:35" ht="14.25" customHeight="1" x14ac:dyDescent="0.25">
      <c r="A91" s="74"/>
      <c r="B91" s="48" t="s">
        <v>13</v>
      </c>
      <c r="C91" s="48"/>
      <c r="D91" s="48"/>
      <c r="E91" s="48"/>
      <c r="F91" s="295" t="s">
        <v>374</v>
      </c>
      <c r="G91" s="295"/>
      <c r="H91" s="295"/>
      <c r="I91" s="295"/>
      <c r="J91" s="295"/>
      <c r="K91" s="295"/>
      <c r="L91" s="4"/>
      <c r="M91" s="4"/>
      <c r="N91" s="4"/>
      <c r="O91" s="4"/>
      <c r="P91" s="4"/>
      <c r="Q91" s="4"/>
      <c r="R91" s="4"/>
      <c r="S91" s="4"/>
      <c r="T91" s="4"/>
      <c r="U91" s="4"/>
      <c r="V91" s="4"/>
      <c r="W91" s="4"/>
      <c r="X91" s="4"/>
      <c r="Y91" s="4"/>
      <c r="Z91" s="4"/>
      <c r="AA91" s="4"/>
      <c r="AB91" s="4"/>
      <c r="AC91" s="4"/>
      <c r="AD91" s="4"/>
      <c r="AE91" s="4"/>
      <c r="AF91" s="4"/>
      <c r="AG91" s="16"/>
      <c r="AH91" s="16"/>
      <c r="AI91" s="25"/>
    </row>
    <row r="92" spans="1:35" ht="12.95" customHeight="1" x14ac:dyDescent="0.25">
      <c r="A92" s="76"/>
      <c r="B92" s="180" t="s">
        <v>499</v>
      </c>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61"/>
    </row>
    <row r="93" spans="1:35" ht="12.95" customHeight="1" x14ac:dyDescent="0.25">
      <c r="A93" s="69"/>
      <c r="B93" s="182" t="s">
        <v>500</v>
      </c>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61"/>
    </row>
    <row r="94" spans="1:35" ht="5.0999999999999996" customHeight="1" x14ac:dyDescent="0.25">
      <c r="A94" s="2"/>
      <c r="B94" s="175"/>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16"/>
      <c r="AH94" s="16"/>
      <c r="AI94" s="25"/>
    </row>
    <row r="95" spans="1:35" ht="12.95" customHeight="1" x14ac:dyDescent="0.25">
      <c r="A95" s="69"/>
      <c r="B95" s="183" t="s">
        <v>707</v>
      </c>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61"/>
    </row>
    <row r="96" spans="1:35" ht="8.25" customHeight="1" x14ac:dyDescent="0.25">
      <c r="A96" s="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16"/>
      <c r="AD96" s="16"/>
      <c r="AE96" s="16"/>
      <c r="AF96" s="16"/>
      <c r="AG96" s="16"/>
      <c r="AH96" s="16"/>
      <c r="AI96" s="25"/>
    </row>
    <row r="97" spans="1:35" ht="14.25" customHeight="1" x14ac:dyDescent="0.25">
      <c r="A97" s="29"/>
      <c r="B97" s="16"/>
      <c r="C97" s="274" t="s">
        <v>108</v>
      </c>
      <c r="D97" s="274"/>
      <c r="E97" s="274"/>
      <c r="F97" s="274"/>
      <c r="G97" s="274"/>
      <c r="H97" s="125"/>
      <c r="I97" s="16"/>
      <c r="J97" s="16"/>
      <c r="K97" s="54"/>
      <c r="L97" s="285" t="e">
        <f>VLOOKUP(Opciones!$M$2,Opciones!$C$15:$D$18,2,FALSE)</f>
        <v>#N/A</v>
      </c>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5"/>
    </row>
    <row r="98" spans="1:35" ht="14.25" customHeight="1" x14ac:dyDescent="0.25">
      <c r="A98" s="290" t="s">
        <v>690</v>
      </c>
      <c r="B98" s="291"/>
      <c r="C98" s="16"/>
      <c r="D98" s="16"/>
      <c r="E98" s="297" t="s">
        <v>560</v>
      </c>
      <c r="F98" s="297"/>
      <c r="G98" s="297"/>
      <c r="H98" s="297"/>
      <c r="I98" s="294"/>
      <c r="J98" s="294"/>
      <c r="K98" s="55"/>
      <c r="L98" s="109"/>
      <c r="M98" s="285" t="e">
        <f>VLOOKUP(Datos!$AA$4,Opciones!$C$21:$D$56,2,FALSE)</f>
        <v>#N/A</v>
      </c>
      <c r="N98" s="285"/>
      <c r="O98" s="285"/>
      <c r="P98" s="285"/>
      <c r="Q98" s="285"/>
      <c r="R98" s="285"/>
      <c r="S98" s="285"/>
      <c r="T98" s="285"/>
      <c r="U98" s="285"/>
      <c r="V98" s="285"/>
      <c r="W98" s="285"/>
      <c r="X98" s="285"/>
      <c r="Y98" s="285"/>
      <c r="Z98" s="285"/>
      <c r="AA98" s="285"/>
      <c r="AB98" s="285"/>
      <c r="AC98" s="285"/>
      <c r="AD98" s="285"/>
      <c r="AE98" s="285"/>
      <c r="AF98" s="285"/>
      <c r="AG98" s="285"/>
      <c r="AH98" s="285"/>
      <c r="AI98" s="25"/>
    </row>
    <row r="99" spans="1:35" ht="14.25" customHeight="1" x14ac:dyDescent="0.25">
      <c r="A99" s="2"/>
      <c r="B99" s="4"/>
      <c r="C99" s="16"/>
      <c r="D99" s="16"/>
      <c r="E99" s="289" t="s">
        <v>516</v>
      </c>
      <c r="F99" s="289"/>
      <c r="G99" s="289"/>
      <c r="H99" s="289"/>
      <c r="I99" s="289"/>
      <c r="J99" s="289"/>
      <c r="K99" s="125"/>
      <c r="L99" s="110"/>
      <c r="M99" s="109"/>
      <c r="N99" s="287" t="e">
        <f>VLOOKUP(Datos!$AB$4,Opciones!$C$59:$D$127,2,FALSE)</f>
        <v>#N/A</v>
      </c>
      <c r="O99" s="287"/>
      <c r="P99" s="287"/>
      <c r="Q99" s="287"/>
      <c r="R99" s="287"/>
      <c r="S99" s="287"/>
      <c r="T99" s="287"/>
      <c r="U99" s="287"/>
      <c r="V99" s="287"/>
      <c r="W99" s="287"/>
      <c r="X99" s="287"/>
      <c r="Y99" s="287"/>
      <c r="Z99" s="287"/>
      <c r="AA99" s="287"/>
      <c r="AB99" s="287"/>
      <c r="AC99" s="287"/>
      <c r="AD99" s="287"/>
      <c r="AE99" s="287"/>
      <c r="AF99" s="287"/>
      <c r="AG99" s="287"/>
      <c r="AH99" s="287"/>
      <c r="AI99" s="25"/>
    </row>
    <row r="100" spans="1:35" ht="14.25" customHeight="1" x14ac:dyDescent="0.25">
      <c r="A100" s="2"/>
      <c r="B100" s="4"/>
      <c r="C100" s="16"/>
      <c r="D100" s="16"/>
      <c r="E100" s="289" t="s">
        <v>517</v>
      </c>
      <c r="F100" s="289"/>
      <c r="G100" s="289"/>
      <c r="H100" s="289"/>
      <c r="I100" s="289"/>
      <c r="J100" s="289"/>
      <c r="K100" s="158"/>
      <c r="L100" s="110"/>
      <c r="M100" s="109"/>
      <c r="N100" s="287" t="e">
        <f>VLOOKUP(Datos!$AC$4,Opciones!$C$59:$D$127,2,FALSE)</f>
        <v>#N/A</v>
      </c>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5"/>
    </row>
    <row r="101" spans="1:35" ht="14.25" customHeight="1" x14ac:dyDescent="0.25">
      <c r="A101" s="2"/>
      <c r="B101" s="4"/>
      <c r="C101" s="16"/>
      <c r="D101" s="16"/>
      <c r="E101" s="289" t="s">
        <v>518</v>
      </c>
      <c r="F101" s="289"/>
      <c r="G101" s="289"/>
      <c r="H101" s="289"/>
      <c r="I101" s="289"/>
      <c r="J101" s="289"/>
      <c r="K101" s="158"/>
      <c r="L101" s="110"/>
      <c r="M101" s="109"/>
      <c r="N101" s="287" t="e">
        <f>VLOOKUP(Datos!$AD$4,Opciones!$C$59:$D$127,2,FALSE)</f>
        <v>#N/A</v>
      </c>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5"/>
    </row>
    <row r="102" spans="1:35" ht="14.25" customHeight="1" x14ac:dyDescent="0.25">
      <c r="A102" s="2"/>
      <c r="B102" s="4"/>
      <c r="C102" s="16"/>
      <c r="D102" s="16"/>
      <c r="AI102" s="25"/>
    </row>
    <row r="103" spans="1:35" ht="8.4499999999999993" customHeight="1" x14ac:dyDescent="0.25">
      <c r="A103" s="2"/>
      <c r="B103" s="111"/>
      <c r="C103" s="111"/>
      <c r="D103" s="111"/>
      <c r="E103" s="111"/>
      <c r="F103" s="111"/>
      <c r="G103" s="111"/>
      <c r="H103" s="111"/>
      <c r="I103" s="111"/>
      <c r="J103" s="111"/>
      <c r="K103" s="111"/>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25"/>
    </row>
    <row r="104" spans="1:35" ht="8.4499999999999993" customHeight="1" x14ac:dyDescent="0.25">
      <c r="A104" s="2"/>
      <c r="B104" s="4"/>
      <c r="C104" s="3"/>
      <c r="D104" s="3"/>
      <c r="E104" s="3"/>
      <c r="F104" s="3"/>
      <c r="G104" s="3"/>
      <c r="H104" s="3"/>
      <c r="I104" s="3"/>
      <c r="J104" s="3"/>
      <c r="K104" s="4"/>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25"/>
    </row>
    <row r="105" spans="1:35" ht="14.25" customHeight="1" x14ac:dyDescent="0.25">
      <c r="A105" s="2"/>
      <c r="B105" s="16"/>
      <c r="C105" s="274" t="s">
        <v>111</v>
      </c>
      <c r="D105" s="274"/>
      <c r="E105" s="274"/>
      <c r="F105" s="274"/>
      <c r="G105" s="274"/>
      <c r="H105" s="125"/>
      <c r="I105" s="39"/>
      <c r="J105" s="39"/>
      <c r="K105" s="54"/>
      <c r="L105" s="285" t="e">
        <f>VLOOKUP($H$105,Opciones!$C$15:$D$18,2,FALSE)</f>
        <v>#N/A</v>
      </c>
      <c r="M105" s="285"/>
      <c r="N105" s="285"/>
      <c r="O105" s="285"/>
      <c r="P105" s="285"/>
      <c r="Q105" s="285"/>
      <c r="R105" s="285"/>
      <c r="S105" s="285"/>
      <c r="T105" s="285"/>
      <c r="U105" s="285"/>
      <c r="V105" s="285"/>
      <c r="W105" s="285"/>
      <c r="X105" s="285"/>
      <c r="Y105" s="285"/>
      <c r="Z105" s="285"/>
      <c r="AA105" s="285"/>
      <c r="AB105" s="285"/>
      <c r="AC105" s="285"/>
      <c r="AD105" s="285"/>
      <c r="AE105" s="285"/>
      <c r="AF105" s="285"/>
      <c r="AG105" s="285"/>
      <c r="AH105" s="285"/>
      <c r="AI105" s="25"/>
    </row>
    <row r="106" spans="1:35" ht="14.25" customHeight="1" x14ac:dyDescent="0.25">
      <c r="A106" s="290" t="s">
        <v>691</v>
      </c>
      <c r="B106" s="291"/>
      <c r="C106" s="39"/>
      <c r="D106" s="39"/>
      <c r="E106" s="274" t="s">
        <v>558</v>
      </c>
      <c r="F106" s="274"/>
      <c r="G106" s="274"/>
      <c r="H106" s="274"/>
      <c r="I106" s="294"/>
      <c r="J106" s="294"/>
      <c r="K106" s="16"/>
      <c r="L106" s="109"/>
      <c r="M106" s="285" t="e">
        <f>VLOOKUP(Datos!$AF$4,Opciones!$C$21:$D$56,2,FALSE)</f>
        <v>#N/A</v>
      </c>
      <c r="N106" s="285"/>
      <c r="O106" s="285"/>
      <c r="P106" s="285"/>
      <c r="Q106" s="285"/>
      <c r="R106" s="285"/>
      <c r="S106" s="285"/>
      <c r="T106" s="285"/>
      <c r="U106" s="285"/>
      <c r="V106" s="285"/>
      <c r="W106" s="285"/>
      <c r="X106" s="285"/>
      <c r="Y106" s="285"/>
      <c r="Z106" s="285"/>
      <c r="AA106" s="285"/>
      <c r="AB106" s="285"/>
      <c r="AC106" s="285"/>
      <c r="AD106" s="285"/>
      <c r="AE106" s="285"/>
      <c r="AF106" s="285"/>
      <c r="AG106" s="285"/>
      <c r="AH106" s="285"/>
      <c r="AI106" s="25"/>
    </row>
    <row r="107" spans="1:35" ht="14.25" customHeight="1" x14ac:dyDescent="0.25">
      <c r="A107" s="2"/>
      <c r="B107" s="4"/>
      <c r="C107" s="39"/>
      <c r="D107" s="39"/>
      <c r="E107" s="289" t="s">
        <v>522</v>
      </c>
      <c r="F107" s="289"/>
      <c r="G107" s="289"/>
      <c r="H107" s="289"/>
      <c r="I107" s="289"/>
      <c r="J107" s="289"/>
      <c r="K107" s="125"/>
      <c r="L107" s="110"/>
      <c r="M107" s="109"/>
      <c r="N107" s="287" t="e">
        <f>VLOOKUP(Datos!$AG$4,Opciones!$C$59:$D$127,2,FALSE)</f>
        <v>#N/A</v>
      </c>
      <c r="O107" s="287"/>
      <c r="P107" s="287"/>
      <c r="Q107" s="287"/>
      <c r="R107" s="287"/>
      <c r="S107" s="287"/>
      <c r="T107" s="287"/>
      <c r="U107" s="287"/>
      <c r="V107" s="287"/>
      <c r="W107" s="287"/>
      <c r="X107" s="287"/>
      <c r="Y107" s="287"/>
      <c r="Z107" s="287"/>
      <c r="AA107" s="287"/>
      <c r="AB107" s="287"/>
      <c r="AC107" s="287"/>
      <c r="AD107" s="287"/>
      <c r="AE107" s="287"/>
      <c r="AF107" s="287"/>
      <c r="AG107" s="287"/>
      <c r="AH107" s="287"/>
      <c r="AI107" s="25"/>
    </row>
    <row r="108" spans="1:35" ht="14.25" customHeight="1" x14ac:dyDescent="0.25">
      <c r="A108" s="2"/>
      <c r="B108" s="4"/>
      <c r="C108" s="39"/>
      <c r="D108" s="39"/>
      <c r="E108" s="289" t="s">
        <v>523</v>
      </c>
      <c r="F108" s="289"/>
      <c r="G108" s="289"/>
      <c r="H108" s="289"/>
      <c r="I108" s="289"/>
      <c r="J108" s="289"/>
      <c r="K108" s="158"/>
      <c r="L108" s="110"/>
      <c r="M108" s="109"/>
      <c r="N108" s="287" t="e">
        <f>VLOOKUP(Datos!$AH$4,Opciones!$C$59:$D$127,2,FALSE)</f>
        <v>#N/A</v>
      </c>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5"/>
    </row>
    <row r="109" spans="1:35" ht="14.25" customHeight="1" x14ac:dyDescent="0.25">
      <c r="A109" s="2"/>
      <c r="B109" s="4"/>
      <c r="C109" s="39"/>
      <c r="D109" s="39"/>
      <c r="E109" s="289" t="s">
        <v>524</v>
      </c>
      <c r="F109" s="289"/>
      <c r="G109" s="289"/>
      <c r="H109" s="289"/>
      <c r="I109" s="289"/>
      <c r="J109" s="289"/>
      <c r="K109" s="158"/>
      <c r="L109" s="110"/>
      <c r="M109" s="109"/>
      <c r="N109" s="287" t="e">
        <f>VLOOKUP(Datos!$AI$4,Opciones!$C$59:$D$127,2,FALSE)</f>
        <v>#N/A</v>
      </c>
      <c r="O109" s="287"/>
      <c r="P109" s="287"/>
      <c r="Q109" s="287"/>
      <c r="R109" s="287"/>
      <c r="S109" s="287"/>
      <c r="T109" s="287"/>
      <c r="U109" s="287"/>
      <c r="V109" s="287"/>
      <c r="W109" s="287"/>
      <c r="X109" s="287"/>
      <c r="Y109" s="287"/>
      <c r="Z109" s="287"/>
      <c r="AA109" s="287"/>
      <c r="AB109" s="287"/>
      <c r="AC109" s="287"/>
      <c r="AD109" s="287"/>
      <c r="AE109" s="287"/>
      <c r="AF109" s="287"/>
      <c r="AG109" s="287"/>
      <c r="AH109" s="287"/>
      <c r="AI109" s="25"/>
    </row>
    <row r="110" spans="1:35" ht="14.25" customHeight="1" x14ac:dyDescent="0.25">
      <c r="A110" s="2"/>
      <c r="AI110" s="25"/>
    </row>
    <row r="111" spans="1:35" ht="8.4499999999999993" customHeight="1" x14ac:dyDescent="0.25">
      <c r="A111" s="2"/>
      <c r="B111" s="111"/>
      <c r="C111" s="111"/>
      <c r="D111" s="111"/>
      <c r="E111" s="111"/>
      <c r="F111" s="111"/>
      <c r="G111" s="111"/>
      <c r="H111" s="111"/>
      <c r="I111" s="111"/>
      <c r="J111" s="111"/>
      <c r="K111" s="111"/>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25"/>
    </row>
    <row r="112" spans="1:35" ht="8.4499999999999993" customHeight="1" x14ac:dyDescent="0.25">
      <c r="A112" s="2"/>
      <c r="B112" s="4"/>
      <c r="C112" s="3"/>
      <c r="D112" s="3"/>
      <c r="E112" s="3"/>
      <c r="F112" s="3"/>
      <c r="G112" s="3"/>
      <c r="H112" s="3"/>
      <c r="I112" s="3"/>
      <c r="J112" s="3"/>
      <c r="K112" s="4"/>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25"/>
    </row>
    <row r="113" spans="1:35" ht="14.25" customHeight="1" x14ac:dyDescent="0.25">
      <c r="A113" s="2"/>
      <c r="B113" s="16"/>
      <c r="C113" s="274" t="s">
        <v>114</v>
      </c>
      <c r="D113" s="274"/>
      <c r="E113" s="274"/>
      <c r="F113" s="274"/>
      <c r="G113" s="274"/>
      <c r="H113" s="125"/>
      <c r="I113" s="39"/>
      <c r="J113" s="39"/>
      <c r="K113" s="54"/>
      <c r="L113" s="285" t="e">
        <f>VLOOKUP($H$113,Opciones!$C$15:$D$18,2,FALSE)</f>
        <v>#N/A</v>
      </c>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c r="AI113" s="25"/>
    </row>
    <row r="114" spans="1:35" ht="14.25" customHeight="1" x14ac:dyDescent="0.25">
      <c r="A114" s="290" t="s">
        <v>692</v>
      </c>
      <c r="B114" s="291"/>
      <c r="C114" s="39"/>
      <c r="D114" s="39"/>
      <c r="E114" s="274" t="s">
        <v>559</v>
      </c>
      <c r="F114" s="274"/>
      <c r="G114" s="274"/>
      <c r="H114" s="274"/>
      <c r="I114" s="294"/>
      <c r="J114" s="294"/>
      <c r="K114" s="16"/>
      <c r="L114" s="109"/>
      <c r="M114" s="285" t="e">
        <f>VLOOKUP(Datos!$AK$4,Opciones!$C$21:$D$56,2,FALSE)</f>
        <v>#N/A</v>
      </c>
      <c r="N114" s="285"/>
      <c r="O114" s="285"/>
      <c r="P114" s="285"/>
      <c r="Q114" s="285"/>
      <c r="R114" s="285"/>
      <c r="S114" s="285"/>
      <c r="T114" s="285"/>
      <c r="U114" s="285"/>
      <c r="V114" s="285"/>
      <c r="W114" s="285"/>
      <c r="X114" s="285"/>
      <c r="Y114" s="285"/>
      <c r="Z114" s="285"/>
      <c r="AA114" s="285"/>
      <c r="AB114" s="285"/>
      <c r="AC114" s="285"/>
      <c r="AD114" s="285"/>
      <c r="AE114" s="285"/>
      <c r="AF114" s="285"/>
      <c r="AG114" s="285"/>
      <c r="AH114" s="285"/>
      <c r="AI114" s="25"/>
    </row>
    <row r="115" spans="1:35" ht="14.25" customHeight="1" x14ac:dyDescent="0.25">
      <c r="A115" s="2"/>
      <c r="B115" s="4"/>
      <c r="C115" s="16"/>
      <c r="D115" s="16"/>
      <c r="E115" s="289" t="s">
        <v>519</v>
      </c>
      <c r="F115" s="289"/>
      <c r="G115" s="289"/>
      <c r="H115" s="289"/>
      <c r="I115" s="289"/>
      <c r="J115" s="289"/>
      <c r="K115" s="125"/>
      <c r="L115" s="110"/>
      <c r="M115" s="109"/>
      <c r="N115" s="287" t="e">
        <f>VLOOKUP(Datos!$AL$4,Opciones!$C$59:$D$127,2,FALSE)</f>
        <v>#N/A</v>
      </c>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5"/>
    </row>
    <row r="116" spans="1:35" ht="14.25" customHeight="1" x14ac:dyDescent="0.25">
      <c r="A116" s="2"/>
      <c r="B116" s="4"/>
      <c r="C116" s="16"/>
      <c r="D116" s="16"/>
      <c r="E116" s="289" t="s">
        <v>520</v>
      </c>
      <c r="F116" s="289"/>
      <c r="G116" s="289"/>
      <c r="H116" s="289"/>
      <c r="I116" s="289"/>
      <c r="J116" s="289"/>
      <c r="K116" s="158"/>
      <c r="L116" s="110"/>
      <c r="M116" s="109"/>
      <c r="N116" s="287" t="e">
        <f>VLOOKUP(Datos!$AM$4,Opciones!$C$59:$D$127,2,FALSE)</f>
        <v>#N/A</v>
      </c>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5"/>
    </row>
    <row r="117" spans="1:35" ht="14.25" customHeight="1" x14ac:dyDescent="0.25">
      <c r="A117" s="2"/>
      <c r="B117" s="4"/>
      <c r="C117" s="16"/>
      <c r="D117" s="16"/>
      <c r="E117" s="289" t="s">
        <v>521</v>
      </c>
      <c r="F117" s="289"/>
      <c r="G117" s="289"/>
      <c r="H117" s="289"/>
      <c r="I117" s="289"/>
      <c r="J117" s="289"/>
      <c r="K117" s="158"/>
      <c r="L117" s="110"/>
      <c r="M117" s="109"/>
      <c r="N117" s="287" t="e">
        <f>VLOOKUP(Datos!$AN$4,Opciones!$C$59:$D$127,2,FALSE)</f>
        <v>#N/A</v>
      </c>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5"/>
    </row>
    <row r="118" spans="1:35" ht="14.25" customHeight="1" x14ac:dyDescent="0.25">
      <c r="A118" s="2"/>
      <c r="AI118" s="25"/>
    </row>
    <row r="119" spans="1:35" ht="8.4499999999999993" customHeight="1" x14ac:dyDescent="0.25">
      <c r="A119" s="2"/>
      <c r="B119" s="111"/>
      <c r="C119" s="111"/>
      <c r="D119" s="111"/>
      <c r="E119" s="111"/>
      <c r="F119" s="111"/>
      <c r="G119" s="111"/>
      <c r="H119" s="111"/>
      <c r="I119" s="111"/>
      <c r="J119" s="111"/>
      <c r="K119" s="111"/>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25"/>
    </row>
    <row r="120" spans="1:35" ht="8.4499999999999993" customHeight="1" x14ac:dyDescent="0.25">
      <c r="A120" s="2"/>
      <c r="B120" s="4"/>
      <c r="C120" s="3"/>
      <c r="D120" s="3"/>
      <c r="E120" s="3"/>
      <c r="F120" s="3"/>
      <c r="G120" s="3"/>
      <c r="H120" s="3"/>
      <c r="I120" s="3"/>
      <c r="J120" s="3"/>
      <c r="K120" s="4"/>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25"/>
    </row>
    <row r="121" spans="1:35" ht="14.25" customHeight="1" x14ac:dyDescent="0.25">
      <c r="A121" s="2"/>
      <c r="B121" s="170" t="s">
        <v>17</v>
      </c>
      <c r="C121" s="170"/>
      <c r="D121" s="170"/>
      <c r="E121" s="170"/>
      <c r="F121" s="170"/>
      <c r="G121" s="170"/>
      <c r="H121" s="170"/>
      <c r="I121" s="170"/>
      <c r="J121" s="170"/>
      <c r="K121" s="170"/>
      <c r="L121" s="170"/>
      <c r="M121" s="170"/>
      <c r="N121" s="170"/>
      <c r="O121" s="170"/>
      <c r="P121" s="170"/>
      <c r="Q121" s="4"/>
      <c r="R121" s="4"/>
      <c r="S121" s="4"/>
      <c r="T121" s="4"/>
      <c r="U121" s="4"/>
      <c r="V121" s="4"/>
      <c r="W121" s="4"/>
      <c r="X121" s="4"/>
      <c r="Y121" s="4"/>
      <c r="Z121" s="4"/>
      <c r="AA121" s="4"/>
      <c r="AB121" s="4"/>
      <c r="AC121" s="4"/>
      <c r="AD121" s="4"/>
      <c r="AE121" s="4"/>
      <c r="AF121" s="4"/>
      <c r="AG121" s="16"/>
      <c r="AH121" s="16"/>
      <c r="AI121" s="25"/>
    </row>
    <row r="122" spans="1:35" ht="12.95" customHeight="1" x14ac:dyDescent="0.25">
      <c r="A122" s="76"/>
      <c r="B122" s="184" t="s">
        <v>555</v>
      </c>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61"/>
    </row>
    <row r="123" spans="1:35" ht="12.95" customHeight="1" x14ac:dyDescent="0.25">
      <c r="A123" s="76"/>
      <c r="B123" s="184" t="s">
        <v>556</v>
      </c>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61"/>
    </row>
    <row r="124" spans="1:35" ht="12.95" customHeight="1" x14ac:dyDescent="0.25">
      <c r="A124" s="76"/>
      <c r="B124" s="184" t="s">
        <v>501</v>
      </c>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61"/>
    </row>
    <row r="125" spans="1:35" ht="5.0999999999999996" customHeight="1" x14ac:dyDescent="0.25">
      <c r="A125" s="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16"/>
      <c r="AH125" s="16"/>
      <c r="AI125" s="25"/>
    </row>
    <row r="126" spans="1:35" ht="14.25" customHeight="1" x14ac:dyDescent="0.25">
      <c r="A126" s="2"/>
      <c r="B126" s="56" t="s">
        <v>157</v>
      </c>
      <c r="C126" s="266"/>
      <c r="D126" s="266"/>
      <c r="E126" s="266"/>
      <c r="F126" s="266"/>
      <c r="G126" s="266"/>
      <c r="H126" s="266"/>
      <c r="I126" s="266"/>
      <c r="J126" s="266"/>
      <c r="K126" s="266"/>
      <c r="L126" s="266"/>
      <c r="M126" s="56" t="s">
        <v>177</v>
      </c>
      <c r="N126" s="266"/>
      <c r="O126" s="266"/>
      <c r="P126" s="266"/>
      <c r="Q126" s="266"/>
      <c r="R126" s="266"/>
      <c r="S126" s="266"/>
      <c r="T126" s="266"/>
      <c r="U126" s="266"/>
      <c r="V126" s="266"/>
      <c r="W126" s="266"/>
      <c r="X126" s="56" t="s">
        <v>180</v>
      </c>
      <c r="Y126" s="266"/>
      <c r="Z126" s="266"/>
      <c r="AA126" s="266"/>
      <c r="AB126" s="266"/>
      <c r="AC126" s="266"/>
      <c r="AD126" s="266"/>
      <c r="AE126" s="266"/>
      <c r="AF126" s="266"/>
      <c r="AG126" s="266"/>
      <c r="AH126" s="266"/>
      <c r="AI126" s="171" t="s">
        <v>550</v>
      </c>
    </row>
    <row r="127" spans="1:35" ht="5.0999999999999996" customHeight="1" x14ac:dyDescent="0.25">
      <c r="A127" s="2"/>
      <c r="B127" s="16"/>
      <c r="C127" s="34"/>
      <c r="D127" s="34"/>
      <c r="E127" s="34"/>
      <c r="F127" s="34"/>
      <c r="G127" s="34"/>
      <c r="H127" s="34"/>
      <c r="I127" s="34"/>
      <c r="J127" s="34"/>
      <c r="K127" s="34"/>
      <c r="L127" s="34"/>
      <c r="M127" s="17"/>
      <c r="N127" s="17"/>
      <c r="O127" s="17"/>
      <c r="P127" s="17"/>
      <c r="Q127" s="17"/>
      <c r="R127" s="17"/>
      <c r="S127" s="17"/>
      <c r="T127" s="17"/>
      <c r="U127" s="17"/>
      <c r="V127" s="17"/>
      <c r="W127" s="17"/>
      <c r="X127" s="17"/>
      <c r="Y127" s="17"/>
      <c r="Z127" s="17"/>
      <c r="AA127" s="17"/>
      <c r="AB127" s="17"/>
      <c r="AC127" s="17"/>
      <c r="AD127" s="17"/>
      <c r="AE127" s="17"/>
      <c r="AF127" s="34"/>
      <c r="AG127" s="34"/>
      <c r="AH127" s="17"/>
      <c r="AI127" s="25"/>
    </row>
    <row r="128" spans="1:35" ht="14.25" customHeight="1" x14ac:dyDescent="0.25">
      <c r="A128" s="2"/>
      <c r="B128" s="56" t="s">
        <v>158</v>
      </c>
      <c r="C128" s="266"/>
      <c r="D128" s="266"/>
      <c r="E128" s="266"/>
      <c r="F128" s="266"/>
      <c r="G128" s="266"/>
      <c r="H128" s="266"/>
      <c r="I128" s="266"/>
      <c r="J128" s="266"/>
      <c r="K128" s="266"/>
      <c r="L128" s="266"/>
      <c r="M128" s="56" t="s">
        <v>178</v>
      </c>
      <c r="N128" s="266"/>
      <c r="O128" s="266"/>
      <c r="P128" s="266"/>
      <c r="Q128" s="266"/>
      <c r="R128" s="266"/>
      <c r="S128" s="266"/>
      <c r="T128" s="266"/>
      <c r="U128" s="266"/>
      <c r="V128" s="266"/>
      <c r="W128" s="266"/>
      <c r="X128" s="56" t="s">
        <v>181</v>
      </c>
      <c r="Y128" s="266"/>
      <c r="Z128" s="266"/>
      <c r="AA128" s="266"/>
      <c r="AB128" s="266"/>
      <c r="AC128" s="266"/>
      <c r="AD128" s="266"/>
      <c r="AE128" s="266"/>
      <c r="AF128" s="266"/>
      <c r="AG128" s="266"/>
      <c r="AH128" s="266"/>
      <c r="AI128" s="25"/>
    </row>
    <row r="129" spans="1:35" ht="5.0999999999999996" customHeight="1" x14ac:dyDescent="0.25">
      <c r="A129" s="2"/>
      <c r="B129" s="16"/>
      <c r="C129" s="34"/>
      <c r="D129" s="34"/>
      <c r="E129" s="34"/>
      <c r="F129" s="34"/>
      <c r="G129" s="34"/>
      <c r="H129" s="34"/>
      <c r="I129" s="34"/>
      <c r="J129" s="34"/>
      <c r="K129" s="34"/>
      <c r="L129" s="34"/>
      <c r="M129" s="17"/>
      <c r="N129" s="17"/>
      <c r="O129" s="17"/>
      <c r="P129" s="17"/>
      <c r="Q129" s="17"/>
      <c r="R129" s="17"/>
      <c r="S129" s="17"/>
      <c r="T129" s="17"/>
      <c r="U129" s="17"/>
      <c r="V129" s="17"/>
      <c r="W129" s="17"/>
      <c r="X129" s="17"/>
      <c r="Y129" s="17"/>
      <c r="Z129" s="17"/>
      <c r="AA129" s="17"/>
      <c r="AB129" s="17"/>
      <c r="AC129" s="17"/>
      <c r="AD129" s="17"/>
      <c r="AE129" s="17"/>
      <c r="AF129" s="34"/>
      <c r="AG129" s="34"/>
      <c r="AH129" s="17"/>
      <c r="AI129" s="25"/>
    </row>
    <row r="130" spans="1:35" ht="14.25" customHeight="1" x14ac:dyDescent="0.25">
      <c r="A130" s="2"/>
      <c r="B130" s="56" t="s">
        <v>159</v>
      </c>
      <c r="C130" s="266"/>
      <c r="D130" s="266"/>
      <c r="E130" s="266"/>
      <c r="F130" s="266"/>
      <c r="G130" s="266"/>
      <c r="H130" s="266"/>
      <c r="I130" s="266"/>
      <c r="J130" s="266"/>
      <c r="K130" s="266"/>
      <c r="L130" s="266"/>
      <c r="M130" s="56" t="s">
        <v>179</v>
      </c>
      <c r="N130" s="266"/>
      <c r="O130" s="266"/>
      <c r="P130" s="266"/>
      <c r="Q130" s="266"/>
      <c r="R130" s="266"/>
      <c r="S130" s="266"/>
      <c r="T130" s="266"/>
      <c r="U130" s="266"/>
      <c r="V130" s="266"/>
      <c r="W130" s="266"/>
      <c r="X130" s="56" t="s">
        <v>182</v>
      </c>
      <c r="Y130" s="266"/>
      <c r="Z130" s="266"/>
      <c r="AA130" s="266"/>
      <c r="AB130" s="266"/>
      <c r="AC130" s="266"/>
      <c r="AD130" s="266"/>
      <c r="AE130" s="266"/>
      <c r="AF130" s="266"/>
      <c r="AG130" s="266"/>
      <c r="AH130" s="266"/>
      <c r="AI130" s="25"/>
    </row>
    <row r="131" spans="1:35" ht="11.25" customHeight="1" x14ac:dyDescent="0.25">
      <c r="A131" s="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16"/>
      <c r="AD131" s="16"/>
      <c r="AE131" s="16"/>
      <c r="AF131" s="16"/>
      <c r="AG131" s="16"/>
      <c r="AH131" s="16"/>
      <c r="AI131" s="25"/>
    </row>
    <row r="132" spans="1:35" ht="11.25" customHeight="1" x14ac:dyDescent="0.25">
      <c r="A132" s="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16"/>
      <c r="AD132" s="16"/>
      <c r="AE132" s="16"/>
      <c r="AF132" s="16"/>
      <c r="AG132" s="16"/>
      <c r="AH132" s="16"/>
      <c r="AI132" s="25"/>
    </row>
    <row r="133" spans="1:35" ht="11.25" customHeight="1" x14ac:dyDescent="0.25">
      <c r="A133" s="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16"/>
      <c r="AD133" s="16"/>
      <c r="AE133" s="16"/>
      <c r="AF133" s="16"/>
      <c r="AG133" s="16"/>
      <c r="AH133" s="16"/>
      <c r="AI133" s="25"/>
    </row>
    <row r="134" spans="1:35" ht="14.25" customHeight="1" thickBot="1" x14ac:dyDescent="0.3">
      <c r="A134" s="11"/>
      <c r="B134" s="12"/>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12"/>
      <c r="AD134" s="12"/>
      <c r="AE134" s="12"/>
      <c r="AF134" s="12"/>
      <c r="AG134" s="12"/>
      <c r="AH134" s="12"/>
      <c r="AI134" s="26"/>
    </row>
    <row r="135" spans="1:35" ht="5.0999999999999996"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16"/>
    </row>
    <row r="136" spans="1:35" ht="0.75" customHeight="1" thickBot="1"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23"/>
    </row>
    <row r="137" spans="1:35" ht="14.25" customHeight="1" x14ac:dyDescent="0.25">
      <c r="A137" s="1"/>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24"/>
    </row>
    <row r="138" spans="1:35" ht="14.25" customHeight="1" x14ac:dyDescent="0.25">
      <c r="A138" s="2"/>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4"/>
      <c r="AI138" s="25"/>
    </row>
    <row r="139" spans="1:35" ht="14.25" customHeight="1" x14ac:dyDescent="0.25">
      <c r="A139" s="2"/>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4"/>
      <c r="AI139" s="25"/>
    </row>
    <row r="140" spans="1:35" ht="13.5" customHeight="1" x14ac:dyDescent="0.25">
      <c r="A140" s="252"/>
      <c r="B140" s="251"/>
      <c r="C140" s="251"/>
      <c r="D140" s="251"/>
      <c r="E140" s="251"/>
      <c r="F140" s="251"/>
      <c r="G140" s="251"/>
      <c r="H140" s="251"/>
      <c r="I140" s="251"/>
      <c r="J140" s="251"/>
      <c r="K140" s="251"/>
      <c r="L140" s="251"/>
      <c r="M140" s="251"/>
      <c r="N140" s="251"/>
      <c r="O140" s="251"/>
      <c r="P140" s="251"/>
      <c r="Q140" s="251"/>
      <c r="R140" s="251"/>
      <c r="S140" s="251"/>
      <c r="T140" s="251"/>
      <c r="U140" s="251"/>
      <c r="V140" s="251"/>
      <c r="W140" s="251"/>
      <c r="X140" s="251"/>
      <c r="Y140" s="251"/>
      <c r="Z140" s="251"/>
      <c r="AA140" s="251"/>
      <c r="AB140" s="251"/>
      <c r="AC140" s="251"/>
      <c r="AD140" s="251"/>
      <c r="AE140" s="251"/>
      <c r="AF140" s="251"/>
      <c r="AG140" s="251"/>
      <c r="AH140" s="252"/>
      <c r="AI140" s="253"/>
    </row>
    <row r="141" spans="1:35" ht="14.25" customHeight="1" x14ac:dyDescent="0.25">
      <c r="A141" s="74"/>
      <c r="B141" s="156" t="s">
        <v>18</v>
      </c>
      <c r="C141" s="156"/>
      <c r="D141" s="156"/>
      <c r="E141" s="156"/>
      <c r="F141" s="156"/>
      <c r="G141" s="156"/>
      <c r="H141" s="156"/>
      <c r="I141" s="156"/>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25"/>
    </row>
    <row r="142" spans="1:35" ht="12.95" customHeight="1" x14ac:dyDescent="0.25">
      <c r="A142" s="78"/>
      <c r="B142" s="184" t="s">
        <v>19</v>
      </c>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31"/>
      <c r="AF142" s="31"/>
      <c r="AG142" s="31"/>
      <c r="AH142" s="31"/>
      <c r="AI142" s="59"/>
    </row>
    <row r="143" spans="1:35" ht="5.0999999999999996" customHeight="1" x14ac:dyDescent="0.25">
      <c r="A143" s="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16"/>
      <c r="AD143" s="16"/>
      <c r="AE143" s="16"/>
      <c r="AF143" s="16"/>
      <c r="AG143" s="16"/>
      <c r="AH143" s="16"/>
      <c r="AI143" s="25"/>
    </row>
    <row r="144" spans="1:35" ht="14.25" customHeight="1" x14ac:dyDescent="0.25">
      <c r="A144" s="38"/>
      <c r="B144" s="301"/>
      <c r="C144" s="301"/>
      <c r="D144" s="301"/>
      <c r="E144" s="301"/>
      <c r="F144" s="301"/>
      <c r="G144" s="301"/>
      <c r="H144" s="301"/>
      <c r="I144" s="301"/>
      <c r="J144" s="301"/>
      <c r="K144" s="301"/>
      <c r="L144" s="301"/>
      <c r="M144" s="301"/>
      <c r="N144" s="301"/>
      <c r="O144" s="301"/>
      <c r="P144" s="301"/>
      <c r="Q144" s="301"/>
      <c r="R144" s="301"/>
      <c r="S144" s="301"/>
      <c r="T144" s="301"/>
      <c r="U144" s="301"/>
      <c r="V144" s="301"/>
      <c r="W144" s="301"/>
      <c r="X144" s="301"/>
      <c r="Y144" s="301"/>
      <c r="Z144" s="301"/>
      <c r="AA144" s="301"/>
      <c r="AB144" s="301"/>
      <c r="AC144" s="301"/>
      <c r="AD144" s="301"/>
      <c r="AE144" s="301"/>
      <c r="AF144" s="301"/>
      <c r="AG144" s="301"/>
      <c r="AH144" s="301"/>
      <c r="AI144" s="25"/>
    </row>
    <row r="145" spans="1:35" ht="14.25" customHeight="1" x14ac:dyDescent="0.25">
      <c r="A145" s="38"/>
      <c r="B145" s="301"/>
      <c r="C145" s="301"/>
      <c r="D145" s="301"/>
      <c r="E145" s="301"/>
      <c r="F145" s="301"/>
      <c r="G145" s="301"/>
      <c r="H145" s="301"/>
      <c r="I145" s="301"/>
      <c r="J145" s="301"/>
      <c r="K145" s="301"/>
      <c r="L145" s="301"/>
      <c r="M145" s="301"/>
      <c r="N145" s="301"/>
      <c r="O145" s="301"/>
      <c r="P145" s="301"/>
      <c r="Q145" s="301"/>
      <c r="R145" s="301"/>
      <c r="S145" s="301"/>
      <c r="T145" s="301"/>
      <c r="U145" s="301"/>
      <c r="V145" s="301"/>
      <c r="W145" s="301"/>
      <c r="X145" s="301"/>
      <c r="Y145" s="301"/>
      <c r="Z145" s="301"/>
      <c r="AA145" s="301"/>
      <c r="AB145" s="301"/>
      <c r="AC145" s="301"/>
      <c r="AD145" s="301"/>
      <c r="AE145" s="301"/>
      <c r="AF145" s="301"/>
      <c r="AG145" s="301"/>
      <c r="AH145" s="301"/>
      <c r="AI145" s="25"/>
    </row>
    <row r="146" spans="1:35" ht="14.25" customHeight="1" x14ac:dyDescent="0.25">
      <c r="A146" s="38"/>
      <c r="B146" s="301"/>
      <c r="C146" s="301"/>
      <c r="D146" s="301"/>
      <c r="E146" s="301"/>
      <c r="F146" s="301"/>
      <c r="G146" s="301"/>
      <c r="H146" s="301"/>
      <c r="I146" s="301"/>
      <c r="J146" s="301"/>
      <c r="K146" s="301"/>
      <c r="L146" s="301"/>
      <c r="M146" s="301"/>
      <c r="N146" s="301"/>
      <c r="O146" s="301"/>
      <c r="P146" s="301"/>
      <c r="Q146" s="301"/>
      <c r="R146" s="301"/>
      <c r="S146" s="301"/>
      <c r="T146" s="301"/>
      <c r="U146" s="301"/>
      <c r="V146" s="301"/>
      <c r="W146" s="301"/>
      <c r="X146" s="301"/>
      <c r="Y146" s="301"/>
      <c r="Z146" s="301"/>
      <c r="AA146" s="301"/>
      <c r="AB146" s="301"/>
      <c r="AC146" s="301"/>
      <c r="AD146" s="301"/>
      <c r="AE146" s="301"/>
      <c r="AF146" s="301"/>
      <c r="AG146" s="301"/>
      <c r="AH146" s="301"/>
      <c r="AI146" s="25"/>
    </row>
    <row r="147" spans="1:35" ht="14.25" customHeight="1" x14ac:dyDescent="0.25">
      <c r="A147" s="38"/>
      <c r="B147" s="301"/>
      <c r="C147" s="301"/>
      <c r="D147" s="301"/>
      <c r="E147" s="301"/>
      <c r="F147" s="301"/>
      <c r="G147" s="301"/>
      <c r="H147" s="301"/>
      <c r="I147" s="301"/>
      <c r="J147" s="301"/>
      <c r="K147" s="301"/>
      <c r="L147" s="301"/>
      <c r="M147" s="301"/>
      <c r="N147" s="301"/>
      <c r="O147" s="301"/>
      <c r="P147" s="301"/>
      <c r="Q147" s="301"/>
      <c r="R147" s="301"/>
      <c r="S147" s="301"/>
      <c r="T147" s="301"/>
      <c r="U147" s="301"/>
      <c r="V147" s="301"/>
      <c r="W147" s="301"/>
      <c r="X147" s="301"/>
      <c r="Y147" s="301"/>
      <c r="Z147" s="301"/>
      <c r="AA147" s="301"/>
      <c r="AB147" s="301"/>
      <c r="AC147" s="301"/>
      <c r="AD147" s="301"/>
      <c r="AE147" s="301"/>
      <c r="AF147" s="301"/>
      <c r="AG147" s="301"/>
      <c r="AH147" s="301"/>
      <c r="AI147" s="25"/>
    </row>
    <row r="148" spans="1:35" ht="14.25" customHeight="1" x14ac:dyDescent="0.25">
      <c r="A148" s="38"/>
      <c r="B148" s="301"/>
      <c r="C148" s="301"/>
      <c r="D148" s="301"/>
      <c r="E148" s="301"/>
      <c r="F148" s="301"/>
      <c r="G148" s="301"/>
      <c r="H148" s="301"/>
      <c r="I148" s="301"/>
      <c r="J148" s="301"/>
      <c r="K148" s="301"/>
      <c r="L148" s="301"/>
      <c r="M148" s="301"/>
      <c r="N148" s="301"/>
      <c r="O148" s="301"/>
      <c r="P148" s="301"/>
      <c r="Q148" s="301"/>
      <c r="R148" s="301"/>
      <c r="S148" s="301"/>
      <c r="T148" s="301"/>
      <c r="U148" s="301"/>
      <c r="V148" s="301"/>
      <c r="W148" s="301"/>
      <c r="X148" s="301"/>
      <c r="Y148" s="301"/>
      <c r="Z148" s="301"/>
      <c r="AA148" s="301"/>
      <c r="AB148" s="301"/>
      <c r="AC148" s="301"/>
      <c r="AD148" s="301"/>
      <c r="AE148" s="301"/>
      <c r="AF148" s="301"/>
      <c r="AG148" s="301"/>
      <c r="AH148" s="301"/>
      <c r="AI148" s="25"/>
    </row>
    <row r="149" spans="1:35" ht="14.25" customHeight="1" x14ac:dyDescent="0.25">
      <c r="A149" s="2"/>
      <c r="B149" s="301"/>
      <c r="C149" s="301"/>
      <c r="D149" s="301"/>
      <c r="E149" s="301"/>
      <c r="F149" s="301"/>
      <c r="G149" s="301"/>
      <c r="H149" s="301"/>
      <c r="I149" s="301"/>
      <c r="J149" s="301"/>
      <c r="K149" s="301"/>
      <c r="L149" s="301"/>
      <c r="M149" s="301"/>
      <c r="N149" s="301"/>
      <c r="O149" s="301"/>
      <c r="P149" s="301"/>
      <c r="Q149" s="301"/>
      <c r="R149" s="301"/>
      <c r="S149" s="301"/>
      <c r="T149" s="301"/>
      <c r="U149" s="301"/>
      <c r="V149" s="301"/>
      <c r="W149" s="301"/>
      <c r="X149" s="301"/>
      <c r="Y149" s="301"/>
      <c r="Z149" s="301"/>
      <c r="AA149" s="301"/>
      <c r="AB149" s="301"/>
      <c r="AC149" s="301"/>
      <c r="AD149" s="301"/>
      <c r="AE149" s="301"/>
      <c r="AF149" s="301"/>
      <c r="AG149" s="301"/>
      <c r="AH149" s="301"/>
      <c r="AI149" s="25"/>
    </row>
    <row r="150" spans="1:35" ht="14.25" customHeight="1" x14ac:dyDescent="0.25">
      <c r="A150" s="2"/>
      <c r="B150" s="301"/>
      <c r="C150" s="301"/>
      <c r="D150" s="301"/>
      <c r="E150" s="301"/>
      <c r="F150" s="301"/>
      <c r="G150" s="301"/>
      <c r="H150" s="301"/>
      <c r="I150" s="301"/>
      <c r="J150" s="301"/>
      <c r="K150" s="301"/>
      <c r="L150" s="301"/>
      <c r="M150" s="301"/>
      <c r="N150" s="301"/>
      <c r="O150" s="301"/>
      <c r="P150" s="301"/>
      <c r="Q150" s="301"/>
      <c r="R150" s="301"/>
      <c r="S150" s="301"/>
      <c r="T150" s="301"/>
      <c r="U150" s="301"/>
      <c r="V150" s="301"/>
      <c r="W150" s="301"/>
      <c r="X150" s="301"/>
      <c r="Y150" s="301"/>
      <c r="Z150" s="301"/>
      <c r="AA150" s="301"/>
      <c r="AB150" s="301"/>
      <c r="AC150" s="301"/>
      <c r="AD150" s="301"/>
      <c r="AE150" s="301"/>
      <c r="AF150" s="301"/>
      <c r="AG150" s="301"/>
      <c r="AH150" s="301"/>
      <c r="AI150" s="25"/>
    </row>
    <row r="151" spans="1:35" ht="9.75" customHeight="1" x14ac:dyDescent="0.25">
      <c r="A151" s="2"/>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4"/>
      <c r="AI151" s="25"/>
    </row>
    <row r="152" spans="1:35" ht="14.25" customHeight="1" x14ac:dyDescent="0.25">
      <c r="A152" s="74"/>
      <c r="B152" s="48" t="s">
        <v>240</v>
      </c>
      <c r="C152" s="48"/>
      <c r="D152" s="48"/>
      <c r="E152" s="48"/>
      <c r="F152" s="48"/>
      <c r="G152" s="48"/>
      <c r="H152" s="48"/>
      <c r="I152" s="48"/>
      <c r="J152" s="48"/>
      <c r="K152" s="48"/>
      <c r="L152" s="48"/>
      <c r="M152" s="48"/>
      <c r="N152" s="48"/>
      <c r="O152" s="48"/>
      <c r="P152" s="48"/>
      <c r="Q152" s="48"/>
      <c r="R152" s="4"/>
      <c r="S152" s="4"/>
      <c r="T152" s="4"/>
      <c r="U152" s="4"/>
      <c r="V152" s="4"/>
      <c r="W152" s="4"/>
      <c r="X152" s="4"/>
      <c r="Y152" s="4"/>
      <c r="Z152" s="4"/>
      <c r="AA152" s="4"/>
      <c r="AB152" s="4"/>
      <c r="AC152" s="4"/>
      <c r="AD152" s="4"/>
      <c r="AE152" s="4"/>
      <c r="AF152" s="4"/>
      <c r="AG152" s="4"/>
      <c r="AH152" s="4"/>
      <c r="AI152" s="25"/>
    </row>
    <row r="153" spans="1:35" ht="12.95" customHeight="1" x14ac:dyDescent="0.25">
      <c r="A153" s="80"/>
      <c r="B153" s="182" t="s">
        <v>708</v>
      </c>
      <c r="C153" s="81"/>
      <c r="D153" s="81"/>
      <c r="E153" s="81"/>
      <c r="F153" s="81"/>
      <c r="G153" s="81"/>
      <c r="H153" s="81"/>
      <c r="I153" s="81"/>
      <c r="J153" s="81"/>
      <c r="K153" s="81"/>
      <c r="L153" s="81"/>
      <c r="M153" s="81"/>
      <c r="N153" s="81"/>
      <c r="O153" s="81"/>
      <c r="P153" s="81"/>
      <c r="Q153" s="81"/>
      <c r="R153" s="81"/>
      <c r="S153" s="81"/>
      <c r="T153" s="81"/>
      <c r="U153" s="5"/>
      <c r="V153" s="5"/>
      <c r="W153" s="5"/>
      <c r="X153" s="5"/>
      <c r="Y153" s="5"/>
      <c r="Z153" s="5"/>
      <c r="AA153" s="5"/>
      <c r="AB153" s="5"/>
      <c r="AC153" s="5"/>
      <c r="AD153" s="5"/>
      <c r="AE153" s="5"/>
      <c r="AF153" s="5"/>
      <c r="AG153" s="5"/>
      <c r="AH153" s="5"/>
      <c r="AI153" s="61"/>
    </row>
    <row r="154" spans="1:35" ht="5.0999999999999996" customHeight="1" x14ac:dyDescent="0.25">
      <c r="A154" s="2"/>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4"/>
      <c r="AI154" s="25"/>
    </row>
    <row r="155" spans="1:35" ht="14.25" customHeight="1" x14ac:dyDescent="0.25">
      <c r="A155" s="2"/>
      <c r="B155" s="4"/>
      <c r="C155" s="302" t="s">
        <v>681</v>
      </c>
      <c r="D155" s="302"/>
      <c r="E155" s="302"/>
      <c r="F155" s="302"/>
      <c r="G155" s="302"/>
      <c r="H155" s="302"/>
      <c r="I155" s="302"/>
      <c r="J155" s="302"/>
      <c r="K155" s="302"/>
      <c r="L155" s="302"/>
      <c r="M155" s="302"/>
      <c r="N155" s="302"/>
      <c r="O155" s="302"/>
      <c r="P155" s="302"/>
      <c r="Q155" s="302"/>
      <c r="R155" s="302"/>
      <c r="S155" s="302"/>
      <c r="T155" s="302"/>
      <c r="U155" s="302"/>
      <c r="V155" s="302"/>
      <c r="W155" s="302"/>
      <c r="X155" s="302"/>
      <c r="Y155" s="48"/>
      <c r="Z155" s="48"/>
      <c r="AA155" s="48"/>
      <c r="AB155" s="48"/>
      <c r="AC155" s="4"/>
      <c r="AD155" s="4"/>
      <c r="AE155" s="4"/>
      <c r="AF155" s="4"/>
      <c r="AG155" s="4"/>
      <c r="AH155" s="4"/>
      <c r="AI155" s="25"/>
    </row>
    <row r="156" spans="1:35" ht="12" customHeight="1" x14ac:dyDescent="0.25">
      <c r="A156" s="2"/>
      <c r="B156" s="4"/>
      <c r="C156" s="8"/>
      <c r="D156" s="8"/>
      <c r="E156" s="8"/>
      <c r="F156" s="8"/>
      <c r="G156" s="8"/>
      <c r="H156" s="8"/>
      <c r="I156" s="8"/>
      <c r="J156" s="8"/>
      <c r="K156" s="8"/>
      <c r="L156" s="8"/>
      <c r="M156" s="8"/>
      <c r="N156" s="8"/>
      <c r="O156" s="8"/>
      <c r="P156" s="8"/>
      <c r="Q156" s="16"/>
      <c r="R156" s="16"/>
      <c r="S156" s="16"/>
      <c r="T156" s="16"/>
      <c r="U156" s="16"/>
      <c r="V156" s="16"/>
      <c r="W156" s="16"/>
      <c r="X156" s="16"/>
      <c r="Y156" s="16"/>
      <c r="Z156" s="16"/>
      <c r="AA156" s="16"/>
      <c r="AB156" s="16"/>
      <c r="AC156" s="16"/>
      <c r="AD156" s="16"/>
      <c r="AE156" s="16"/>
      <c r="AF156" s="16"/>
      <c r="AG156" s="16"/>
      <c r="AH156" s="8"/>
      <c r="AI156" s="25"/>
    </row>
    <row r="157" spans="1:35" ht="14.25" customHeight="1" x14ac:dyDescent="0.25">
      <c r="A157" s="2"/>
      <c r="B157" s="4"/>
      <c r="C157" s="45"/>
      <c r="D157" s="10"/>
      <c r="E157" s="10"/>
      <c r="F157" s="10"/>
      <c r="G157" s="10"/>
      <c r="H157" s="10"/>
      <c r="I157" s="10"/>
      <c r="J157" s="10"/>
      <c r="K157" s="46"/>
      <c r="L157" s="46"/>
      <c r="M157" s="10"/>
      <c r="N157" s="10"/>
      <c r="O157" s="10"/>
      <c r="P157" s="10"/>
      <c r="Q157" s="10"/>
      <c r="R157" s="10"/>
      <c r="S157" s="10"/>
      <c r="T157" s="10"/>
      <c r="U157" s="10"/>
      <c r="V157" s="10"/>
      <c r="W157" s="10"/>
      <c r="X157" s="10"/>
      <c r="Y157" s="10"/>
      <c r="Z157" s="10"/>
      <c r="AA157" s="10"/>
      <c r="AB157" s="10"/>
      <c r="AC157" s="10"/>
      <c r="AD157" s="10"/>
      <c r="AE157" s="10"/>
      <c r="AF157" s="10"/>
      <c r="AG157" s="10"/>
      <c r="AH157" s="4"/>
      <c r="AI157" s="25"/>
    </row>
    <row r="158" spans="1:35" ht="14.25" customHeight="1" x14ac:dyDescent="0.25">
      <c r="A158" s="2"/>
      <c r="B158" s="4"/>
      <c r="C158" s="9"/>
      <c r="D158" s="9"/>
      <c r="E158" s="9"/>
      <c r="F158" s="9"/>
      <c r="G158" s="9"/>
      <c r="H158" s="9"/>
      <c r="I158" s="9"/>
      <c r="J158" s="9"/>
      <c r="K158" s="9"/>
      <c r="L158" s="9"/>
      <c r="M158" s="9"/>
      <c r="N158" s="9"/>
      <c r="O158" s="9"/>
      <c r="P158" s="9"/>
      <c r="Q158" s="9"/>
      <c r="R158" s="9"/>
      <c r="S158" s="9"/>
      <c r="T158" s="39"/>
      <c r="U158" s="39"/>
      <c r="V158" s="39"/>
      <c r="W158" s="39"/>
      <c r="X158" s="39"/>
      <c r="Y158" s="39"/>
      <c r="Z158" s="39"/>
      <c r="AA158" s="39"/>
      <c r="AB158" s="39"/>
      <c r="AC158" s="39"/>
      <c r="AD158" s="39"/>
      <c r="AE158" s="39"/>
      <c r="AF158" s="39"/>
      <c r="AG158" s="39"/>
      <c r="AH158" s="3"/>
      <c r="AI158" s="25"/>
    </row>
    <row r="159" spans="1:35" ht="14.25" customHeight="1" x14ac:dyDescent="0.25">
      <c r="A159" s="2"/>
      <c r="B159" s="4"/>
      <c r="C159" s="47"/>
      <c r="D159" s="9"/>
      <c r="E159" s="9"/>
      <c r="F159" s="9"/>
      <c r="G159" s="9"/>
      <c r="H159" s="9"/>
      <c r="I159" s="9"/>
      <c r="J159" s="9"/>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25"/>
    </row>
    <row r="160" spans="1:35" ht="14.25" customHeight="1" x14ac:dyDescent="0.25">
      <c r="A160" s="2"/>
      <c r="B160" s="4"/>
      <c r="C160" s="9"/>
      <c r="D160" s="9"/>
      <c r="E160" s="9"/>
      <c r="F160" s="9"/>
      <c r="G160" s="9"/>
      <c r="H160" s="9"/>
      <c r="I160" s="9"/>
      <c r="J160" s="9"/>
      <c r="K160" s="9"/>
      <c r="L160" s="9"/>
      <c r="M160" s="9"/>
      <c r="N160" s="9"/>
      <c r="O160" s="9"/>
      <c r="P160" s="9"/>
      <c r="Q160" s="9"/>
      <c r="R160" s="39"/>
      <c r="S160" s="39"/>
      <c r="T160" s="39"/>
      <c r="U160" s="39"/>
      <c r="V160" s="39"/>
      <c r="W160" s="39"/>
      <c r="X160" s="39"/>
      <c r="Y160" s="39"/>
      <c r="Z160" s="39"/>
      <c r="AA160" s="39"/>
      <c r="AB160" s="39"/>
      <c r="AC160" s="39"/>
      <c r="AD160" s="39"/>
      <c r="AE160" s="39"/>
      <c r="AF160" s="39"/>
      <c r="AG160" s="39"/>
      <c r="AH160" s="3"/>
      <c r="AI160" s="25"/>
    </row>
    <row r="161" spans="1:35" ht="14.25" customHeight="1" x14ac:dyDescent="0.25">
      <c r="A161" s="2"/>
      <c r="B161" s="4"/>
      <c r="C161" s="47"/>
      <c r="D161" s="9"/>
      <c r="E161" s="9"/>
      <c r="F161" s="9"/>
      <c r="G161" s="9"/>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25"/>
    </row>
    <row r="162" spans="1:35" ht="14.1" customHeight="1" x14ac:dyDescent="0.25">
      <c r="A162" s="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25"/>
    </row>
    <row r="163" spans="1:35" ht="14.25" customHeight="1" x14ac:dyDescent="0.25">
      <c r="A163" s="2"/>
      <c r="B163" s="4"/>
      <c r="AC163" s="4"/>
      <c r="AD163" s="4"/>
      <c r="AE163" s="4"/>
      <c r="AF163" s="4"/>
      <c r="AG163" s="4"/>
      <c r="AH163" s="4"/>
      <c r="AI163" s="25"/>
    </row>
    <row r="164" spans="1:35" ht="8.1" customHeight="1" x14ac:dyDescent="0.25">
      <c r="A164" s="2"/>
      <c r="B164" s="4"/>
      <c r="AC164" s="39"/>
      <c r="AD164" s="39"/>
      <c r="AE164" s="39"/>
      <c r="AF164" s="39"/>
      <c r="AG164" s="39"/>
      <c r="AH164" s="39"/>
      <c r="AI164" s="25"/>
    </row>
    <row r="165" spans="1:35" ht="14.25" customHeight="1" x14ac:dyDescent="0.25">
      <c r="A165" s="2"/>
      <c r="B165" s="4"/>
      <c r="C165" s="272" t="s">
        <v>680</v>
      </c>
      <c r="D165" s="272"/>
      <c r="E165" s="272"/>
      <c r="F165" s="272"/>
      <c r="G165" s="272"/>
      <c r="H165" s="272"/>
      <c r="I165" s="272"/>
      <c r="J165" s="272"/>
      <c r="K165" s="272"/>
      <c r="L165" s="272"/>
      <c r="M165" s="272"/>
      <c r="N165" s="272"/>
      <c r="O165" s="272"/>
      <c r="P165" s="272"/>
      <c r="Q165" s="272"/>
      <c r="R165" s="272"/>
      <c r="S165" s="272"/>
      <c r="T165" s="272"/>
      <c r="U165" s="272"/>
      <c r="V165" s="272"/>
      <c r="W165" s="272"/>
      <c r="X165" s="272"/>
      <c r="Y165" s="272"/>
      <c r="Z165" s="272"/>
      <c r="AA165" s="272"/>
      <c r="AB165" s="272"/>
      <c r="AC165" s="47"/>
      <c r="AD165" s="47"/>
      <c r="AE165" s="47"/>
      <c r="AF165" s="47"/>
      <c r="AG165" s="47"/>
      <c r="AH165" s="3"/>
      <c r="AI165" s="25"/>
    </row>
    <row r="166" spans="1:35" ht="14.25" customHeight="1" x14ac:dyDescent="0.25">
      <c r="A166" s="2"/>
      <c r="B166" s="4"/>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3"/>
      <c r="AI166" s="25"/>
    </row>
    <row r="167" spans="1:35" ht="14.25" customHeight="1" x14ac:dyDescent="0.25">
      <c r="A167" s="2"/>
      <c r="B167" s="4"/>
      <c r="C167" s="9"/>
      <c r="D167" s="9"/>
      <c r="E167" s="9"/>
      <c r="F167" s="9"/>
      <c r="G167" s="9"/>
      <c r="H167" s="9"/>
      <c r="I167" s="9"/>
      <c r="J167" s="9"/>
      <c r="K167" s="9"/>
      <c r="L167" s="9"/>
      <c r="M167" s="9"/>
      <c r="N167" s="9"/>
      <c r="O167" s="9"/>
      <c r="P167" s="9"/>
      <c r="Q167" s="9"/>
      <c r="R167" s="9"/>
      <c r="S167" s="9"/>
      <c r="T167" s="9"/>
      <c r="U167" s="39"/>
      <c r="V167" s="39"/>
      <c r="W167" s="39"/>
      <c r="X167" s="39"/>
      <c r="Y167" s="39"/>
      <c r="Z167" s="39"/>
      <c r="AA167" s="39"/>
      <c r="AB167" s="39"/>
      <c r="AC167" s="39"/>
      <c r="AD167" s="39"/>
      <c r="AE167" s="39"/>
      <c r="AF167" s="39"/>
      <c r="AG167" s="39"/>
      <c r="AH167" s="39"/>
      <c r="AI167" s="25"/>
    </row>
    <row r="168" spans="1:35" ht="14.25" customHeight="1" x14ac:dyDescent="0.25">
      <c r="A168" s="2"/>
      <c r="B168" s="4"/>
      <c r="C168" s="9"/>
      <c r="D168" s="9"/>
      <c r="E168" s="9"/>
      <c r="F168" s="9"/>
      <c r="G168" s="9"/>
      <c r="H168" s="9"/>
      <c r="I168" s="9"/>
      <c r="J168" s="9"/>
      <c r="K168" s="9"/>
      <c r="L168" s="9"/>
      <c r="M168" s="9"/>
      <c r="N168" s="9"/>
      <c r="O168" s="9"/>
      <c r="P168" s="9"/>
      <c r="Q168" s="9"/>
      <c r="R168" s="9"/>
      <c r="S168" s="9"/>
      <c r="T168" s="9"/>
      <c r="U168" s="39"/>
      <c r="V168" s="39"/>
      <c r="W168" s="39"/>
      <c r="X168" s="39"/>
      <c r="Y168" s="39"/>
      <c r="Z168" s="39"/>
      <c r="AA168" s="39"/>
      <c r="AB168" s="39"/>
      <c r="AC168" s="39"/>
      <c r="AD168" s="39"/>
      <c r="AE168" s="39"/>
      <c r="AF168" s="39"/>
      <c r="AG168" s="39"/>
      <c r="AH168" s="39"/>
      <c r="AI168" s="25"/>
    </row>
    <row r="169" spans="1:35" ht="14.25" customHeight="1" x14ac:dyDescent="0.25">
      <c r="A169" s="2"/>
      <c r="B169" s="4"/>
      <c r="C169" s="9"/>
      <c r="D169" s="9"/>
      <c r="E169" s="9"/>
      <c r="F169" s="9"/>
      <c r="G169" s="9"/>
      <c r="H169" s="9"/>
      <c r="I169" s="9"/>
      <c r="J169" s="9"/>
      <c r="K169" s="9"/>
      <c r="L169" s="9"/>
      <c r="M169" s="9"/>
      <c r="N169" s="9"/>
      <c r="O169" s="9"/>
      <c r="P169" s="9"/>
      <c r="Q169" s="9"/>
      <c r="R169" s="9"/>
      <c r="S169" s="9"/>
      <c r="T169" s="9"/>
      <c r="U169" s="39"/>
      <c r="V169" s="39"/>
      <c r="W169" s="39"/>
      <c r="X169" s="39"/>
      <c r="Y169" s="39"/>
      <c r="Z169" s="39"/>
      <c r="AA169" s="39"/>
      <c r="AB169" s="39"/>
      <c r="AC169" s="39"/>
      <c r="AD169" s="39"/>
      <c r="AE169" s="39"/>
      <c r="AF169" s="39"/>
      <c r="AG169" s="39"/>
      <c r="AH169" s="39"/>
      <c r="AI169" s="25"/>
    </row>
    <row r="170" spans="1:35" ht="14.25" customHeight="1" x14ac:dyDescent="0.25">
      <c r="A170" s="2"/>
      <c r="B170" s="4"/>
      <c r="C170" s="9"/>
      <c r="D170" s="9"/>
      <c r="E170" s="9"/>
      <c r="F170" s="9"/>
      <c r="G170" s="9"/>
      <c r="H170" s="9"/>
      <c r="I170" s="9"/>
      <c r="J170" s="9"/>
      <c r="K170" s="9"/>
      <c r="L170" s="9"/>
      <c r="M170" s="9"/>
      <c r="N170" s="9"/>
      <c r="O170" s="9"/>
      <c r="P170" s="9"/>
      <c r="Q170" s="9"/>
      <c r="R170" s="9"/>
      <c r="S170" s="9"/>
      <c r="T170" s="9"/>
      <c r="U170" s="39"/>
      <c r="V170" s="39"/>
      <c r="W170" s="39"/>
      <c r="X170" s="39"/>
      <c r="Y170" s="39"/>
      <c r="Z170" s="39"/>
      <c r="AA170" s="39"/>
      <c r="AB170" s="39"/>
      <c r="AC170" s="39"/>
      <c r="AD170" s="39"/>
      <c r="AE170" s="39"/>
      <c r="AF170" s="39"/>
      <c r="AG170" s="39"/>
      <c r="AH170" s="39"/>
      <c r="AI170" s="25"/>
    </row>
    <row r="171" spans="1:35" ht="14.25" customHeight="1" x14ac:dyDescent="0.25">
      <c r="A171" s="2"/>
      <c r="B171" s="4"/>
      <c r="C171" s="9"/>
      <c r="D171" s="9"/>
      <c r="E171" s="9"/>
      <c r="F171" s="9"/>
      <c r="G171" s="9"/>
      <c r="H171" s="9"/>
      <c r="I171" s="9"/>
      <c r="J171" s="9"/>
      <c r="K171" s="9"/>
      <c r="L171" s="9"/>
      <c r="M171" s="9"/>
      <c r="N171" s="9"/>
      <c r="O171" s="9"/>
      <c r="P171" s="9"/>
      <c r="Q171" s="9"/>
      <c r="R171" s="9"/>
      <c r="S171" s="9"/>
      <c r="T171" s="9"/>
      <c r="U171" s="39"/>
      <c r="V171" s="39"/>
      <c r="W171" s="39"/>
      <c r="X171" s="39"/>
      <c r="Y171" s="39"/>
      <c r="Z171" s="39"/>
      <c r="AA171" s="39"/>
      <c r="AB171" s="39"/>
      <c r="AC171" s="39"/>
      <c r="AD171" s="39"/>
      <c r="AE171" s="39"/>
      <c r="AF171" s="39"/>
      <c r="AG171" s="39"/>
      <c r="AH171" s="39"/>
      <c r="AI171" s="25"/>
    </row>
    <row r="172" spans="1:35" ht="14.25" customHeight="1" x14ac:dyDescent="0.25">
      <c r="A172" s="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25"/>
    </row>
    <row r="173" spans="1:35" ht="14.25" customHeight="1" x14ac:dyDescent="0.25">
      <c r="A173" s="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25"/>
    </row>
    <row r="174" spans="1:35" ht="8.25" customHeight="1" x14ac:dyDescent="0.25">
      <c r="A174" s="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25"/>
    </row>
    <row r="175" spans="1:35" ht="14.25" customHeight="1" x14ac:dyDescent="0.25">
      <c r="A175" s="2"/>
      <c r="B175" s="4"/>
      <c r="C175" s="272" t="s">
        <v>682</v>
      </c>
      <c r="D175" s="272"/>
      <c r="E175" s="272"/>
      <c r="F175" s="272"/>
      <c r="G175" s="272"/>
      <c r="H175" s="272"/>
      <c r="I175" s="272"/>
      <c r="J175" s="272"/>
      <c r="K175" s="272"/>
      <c r="L175" s="272"/>
      <c r="M175" s="272"/>
      <c r="N175" s="272"/>
      <c r="O175" s="272"/>
      <c r="P175" s="272"/>
      <c r="Q175" s="272"/>
      <c r="R175" s="272"/>
      <c r="S175" s="272"/>
      <c r="T175" s="272"/>
      <c r="U175" s="272"/>
      <c r="V175" s="272"/>
      <c r="W175" s="272"/>
      <c r="X175" s="272"/>
      <c r="Y175" s="272"/>
      <c r="Z175" s="272"/>
      <c r="AA175" s="272"/>
      <c r="AB175" s="272"/>
      <c r="AC175" s="4"/>
      <c r="AD175" s="4"/>
      <c r="AE175" s="4"/>
      <c r="AF175" s="4"/>
      <c r="AG175" s="4"/>
      <c r="AH175" s="4"/>
      <c r="AI175" s="25"/>
    </row>
    <row r="176" spans="1:35" ht="14.25" customHeight="1" x14ac:dyDescent="0.25">
      <c r="A176" s="2"/>
      <c r="B176" s="4"/>
      <c r="C176" s="9"/>
      <c r="D176" s="9"/>
      <c r="E176" s="9"/>
      <c r="F176" s="9"/>
      <c r="G176" s="9"/>
      <c r="H176" s="9"/>
      <c r="I176" s="9"/>
      <c r="J176" s="9"/>
      <c r="K176" s="9"/>
      <c r="L176" s="9"/>
      <c r="M176" s="9"/>
      <c r="N176" s="9"/>
      <c r="O176" s="9"/>
      <c r="P176" s="9"/>
      <c r="Q176" s="9"/>
      <c r="R176" s="9"/>
      <c r="S176" s="9"/>
      <c r="T176" s="9"/>
      <c r="U176" s="9"/>
      <c r="V176" s="9"/>
      <c r="W176" s="39"/>
      <c r="X176" s="39"/>
      <c r="Y176" s="39"/>
      <c r="Z176" s="39"/>
      <c r="AA176" s="39"/>
      <c r="AB176" s="3"/>
      <c r="AC176" s="4"/>
      <c r="AD176" s="4"/>
      <c r="AE176" s="4"/>
      <c r="AF176" s="4"/>
      <c r="AG176" s="4"/>
      <c r="AH176" s="4"/>
      <c r="AI176" s="25"/>
    </row>
    <row r="177" spans="1:35" ht="14.25" customHeight="1" x14ac:dyDescent="0.25">
      <c r="A177" s="2"/>
      <c r="B177" s="4"/>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3"/>
      <c r="AC177" s="4"/>
      <c r="AE177" s="273" t="s">
        <v>3</v>
      </c>
      <c r="AF177" s="273"/>
      <c r="AG177" s="273"/>
      <c r="AH177" s="273"/>
      <c r="AI177" s="25"/>
    </row>
    <row r="178" spans="1:35" ht="14.25" customHeight="1" x14ac:dyDescent="0.25">
      <c r="A178" s="2"/>
      <c r="B178" s="4"/>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3"/>
      <c r="AC178" s="4"/>
      <c r="AE178" s="273"/>
      <c r="AF178" s="273"/>
      <c r="AG178" s="273"/>
      <c r="AH178" s="273"/>
      <c r="AI178" s="25"/>
    </row>
    <row r="179" spans="1:35" ht="14.25" customHeight="1" x14ac:dyDescent="0.25">
      <c r="A179" s="2"/>
      <c r="B179" s="4"/>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3"/>
      <c r="AC179" s="4"/>
      <c r="AE179" s="273"/>
      <c r="AF179" s="273"/>
      <c r="AG179" s="273"/>
      <c r="AH179" s="273"/>
      <c r="AI179" s="25"/>
    </row>
    <row r="180" spans="1:35" ht="14.25" customHeight="1" x14ac:dyDescent="0.25">
      <c r="A180" s="2"/>
      <c r="B180" s="4"/>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3"/>
      <c r="AC180" s="4"/>
      <c r="AE180" s="273"/>
      <c r="AF180" s="273"/>
      <c r="AG180" s="273"/>
      <c r="AH180" s="273"/>
      <c r="AI180" s="25"/>
    </row>
    <row r="181" spans="1:35" ht="14.25" customHeight="1" x14ac:dyDescent="0.25">
      <c r="A181" s="2"/>
      <c r="B181" s="4"/>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3"/>
      <c r="AC181" s="4"/>
      <c r="AI181" s="25"/>
    </row>
    <row r="182" spans="1:35" ht="14.25" customHeight="1" x14ac:dyDescent="0.25">
      <c r="A182" s="2"/>
      <c r="B182" s="4"/>
      <c r="C182" s="9"/>
      <c r="D182" s="9"/>
      <c r="E182" s="9"/>
      <c r="F182" s="9"/>
      <c r="G182" s="9"/>
      <c r="H182" s="9"/>
      <c r="I182" s="9"/>
      <c r="J182" s="9"/>
      <c r="K182" s="9"/>
      <c r="L182" s="9"/>
      <c r="M182" s="9"/>
      <c r="N182" s="9"/>
      <c r="O182" s="9"/>
      <c r="P182" s="9"/>
      <c r="Q182" s="9"/>
      <c r="R182" s="9"/>
      <c r="S182" s="9"/>
      <c r="T182" s="9"/>
      <c r="U182" s="9"/>
      <c r="V182" s="9"/>
      <c r="W182" s="39"/>
      <c r="X182" s="39"/>
      <c r="Y182" s="39"/>
      <c r="Z182" s="39"/>
      <c r="AA182" s="39"/>
      <c r="AB182" s="3"/>
      <c r="AC182" s="4"/>
      <c r="AD182" s="49"/>
      <c r="AE182" s="49"/>
      <c r="AF182" s="49"/>
      <c r="AG182" s="49"/>
      <c r="AH182" s="49"/>
      <c r="AI182" s="25"/>
    </row>
    <row r="183" spans="1:35" ht="14.25" customHeight="1" x14ac:dyDescent="0.25">
      <c r="A183" s="2"/>
      <c r="B183" s="4"/>
      <c r="C183" s="272" t="s">
        <v>683</v>
      </c>
      <c r="D183" s="272"/>
      <c r="E183" s="272"/>
      <c r="F183" s="272"/>
      <c r="G183" s="272"/>
      <c r="H183" s="272"/>
      <c r="I183" s="272"/>
      <c r="J183" s="272"/>
      <c r="K183" s="272"/>
      <c r="L183" s="272"/>
      <c r="M183" s="272"/>
      <c r="N183" s="272"/>
      <c r="O183" s="272"/>
      <c r="P183" s="272"/>
      <c r="Q183" s="272"/>
      <c r="R183" s="272"/>
      <c r="S183" s="272"/>
      <c r="T183" s="272"/>
      <c r="U183" s="272"/>
      <c r="V183" s="272"/>
      <c r="W183" s="272"/>
      <c r="X183" s="272"/>
      <c r="Y183" s="272"/>
      <c r="Z183" s="272"/>
      <c r="AA183" s="272"/>
      <c r="AB183" s="272"/>
      <c r="AC183" s="4"/>
      <c r="AD183" s="49"/>
      <c r="AE183" s="49"/>
      <c r="AF183" s="49"/>
      <c r="AG183" s="49"/>
      <c r="AH183" s="49"/>
      <c r="AI183" s="25"/>
    </row>
    <row r="184" spans="1:35" ht="5.0999999999999996" customHeight="1" x14ac:dyDescent="0.25">
      <c r="A184" s="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25"/>
    </row>
    <row r="185" spans="1:35" ht="14.25" customHeight="1" x14ac:dyDescent="0.25">
      <c r="A185" s="2"/>
      <c r="B185" s="4"/>
      <c r="C185" s="172"/>
      <c r="D185" s="172"/>
      <c r="E185" s="172"/>
      <c r="F185" s="172"/>
      <c r="G185" s="172"/>
      <c r="H185" s="172"/>
      <c r="I185" s="172"/>
      <c r="J185" s="172"/>
      <c r="K185" s="172"/>
      <c r="L185" s="172"/>
      <c r="M185" s="172"/>
      <c r="N185" s="172"/>
      <c r="O185" s="172"/>
      <c r="P185" s="172"/>
      <c r="Q185" s="172"/>
      <c r="R185" s="172"/>
      <c r="S185" s="172"/>
      <c r="T185" s="172"/>
      <c r="U185" s="172"/>
      <c r="V185" s="172"/>
      <c r="W185" s="172"/>
      <c r="X185" s="172"/>
      <c r="Y185" s="172"/>
      <c r="Z185" s="172"/>
      <c r="AA185" s="172"/>
      <c r="AB185" s="172"/>
      <c r="AC185" s="4"/>
      <c r="AD185" s="4"/>
      <c r="AE185" s="4"/>
      <c r="AF185" s="4"/>
      <c r="AG185" s="4"/>
      <c r="AH185" s="4"/>
      <c r="AI185" s="25"/>
    </row>
    <row r="186" spans="1:35" ht="14.25" customHeight="1" x14ac:dyDescent="0.25">
      <c r="A186" s="2"/>
      <c r="B186" s="4"/>
      <c r="C186" s="9"/>
      <c r="D186" s="9"/>
      <c r="E186" s="9"/>
      <c r="F186" s="9"/>
      <c r="G186" s="9"/>
      <c r="H186" s="9"/>
      <c r="I186" s="9"/>
      <c r="J186" s="39"/>
      <c r="K186" s="39"/>
      <c r="L186" s="39"/>
      <c r="M186" s="39"/>
      <c r="N186" s="39"/>
      <c r="O186" s="39"/>
      <c r="P186" s="39"/>
      <c r="Q186" s="39"/>
      <c r="R186" s="39"/>
      <c r="S186" s="39"/>
      <c r="T186" s="39"/>
      <c r="U186" s="39"/>
      <c r="V186" s="39"/>
      <c r="W186" s="39"/>
      <c r="X186" s="39"/>
      <c r="Y186" s="39"/>
      <c r="Z186" s="39"/>
      <c r="AA186" s="39"/>
      <c r="AB186" s="3"/>
      <c r="AC186" s="4"/>
      <c r="AD186" s="4"/>
      <c r="AE186" s="273" t="s">
        <v>4</v>
      </c>
      <c r="AF186" s="273"/>
      <c r="AG186" s="273"/>
      <c r="AH186" s="273"/>
      <c r="AI186" s="25"/>
    </row>
    <row r="187" spans="1:35" ht="14.25" customHeight="1" x14ac:dyDescent="0.25">
      <c r="A187" s="2"/>
      <c r="B187" s="4"/>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4"/>
      <c r="AE187" s="273"/>
      <c r="AF187" s="273"/>
      <c r="AG187" s="273"/>
      <c r="AH187" s="273"/>
      <c r="AI187" s="25"/>
    </row>
    <row r="188" spans="1:35" ht="14.25" customHeight="1" x14ac:dyDescent="0.25">
      <c r="A188" s="2"/>
      <c r="B188" s="4"/>
      <c r="C188" s="9"/>
      <c r="D188" s="9"/>
      <c r="E188" s="9"/>
      <c r="F188" s="9"/>
      <c r="G188" s="9"/>
      <c r="H188" s="9"/>
      <c r="I188" s="9"/>
      <c r="J188" s="9"/>
      <c r="K188" s="9"/>
      <c r="L188" s="9"/>
      <c r="M188" s="9"/>
      <c r="N188" s="9"/>
      <c r="O188" s="9"/>
      <c r="P188" s="9"/>
      <c r="Q188" s="9"/>
      <c r="R188" s="9"/>
      <c r="S188" s="9"/>
      <c r="T188" s="9"/>
      <c r="U188" s="9"/>
      <c r="V188" s="9"/>
      <c r="W188" s="3"/>
      <c r="X188" s="3"/>
      <c r="Y188" s="3"/>
      <c r="Z188" s="3"/>
      <c r="AA188" s="3"/>
      <c r="AB188" s="3"/>
      <c r="AC188" s="4"/>
      <c r="AE188" s="273"/>
      <c r="AF188" s="273"/>
      <c r="AG188" s="273"/>
      <c r="AH188" s="273"/>
      <c r="AI188" s="25"/>
    </row>
    <row r="189" spans="1:35" ht="14.25" customHeight="1" x14ac:dyDescent="0.25">
      <c r="A189" s="2"/>
      <c r="B189" s="4"/>
      <c r="C189" s="9"/>
      <c r="D189" s="9"/>
      <c r="E189" s="9"/>
      <c r="F189" s="9"/>
      <c r="G189" s="9"/>
      <c r="H189" s="9"/>
      <c r="I189" s="9"/>
      <c r="J189" s="9"/>
      <c r="K189" s="9"/>
      <c r="L189" s="9"/>
      <c r="M189" s="9"/>
      <c r="N189" s="9"/>
      <c r="O189" s="9"/>
      <c r="P189" s="9"/>
      <c r="Q189" s="9"/>
      <c r="R189" s="9"/>
      <c r="S189" s="9"/>
      <c r="T189" s="9"/>
      <c r="U189" s="9"/>
      <c r="V189" s="9"/>
      <c r="W189" s="3"/>
      <c r="X189" s="3"/>
      <c r="Y189" s="3"/>
      <c r="Z189" s="3"/>
      <c r="AA189" s="3"/>
      <c r="AB189" s="3"/>
      <c r="AC189" s="4"/>
      <c r="AE189" s="273"/>
      <c r="AF189" s="273"/>
      <c r="AG189" s="273"/>
      <c r="AH189" s="273"/>
      <c r="AI189" s="25"/>
    </row>
    <row r="190" spans="1:35" ht="14.25" customHeight="1" x14ac:dyDescent="0.25">
      <c r="A190" s="2"/>
      <c r="B190" s="4"/>
      <c r="C190" s="9"/>
      <c r="D190" s="9"/>
      <c r="E190" s="9"/>
      <c r="F190" s="9"/>
      <c r="G190" s="9"/>
      <c r="H190" s="9"/>
      <c r="I190" s="9"/>
      <c r="J190" s="9"/>
      <c r="K190" s="9"/>
      <c r="L190" s="9"/>
      <c r="M190" s="9"/>
      <c r="N190" s="9"/>
      <c r="O190" s="9"/>
      <c r="P190" s="9"/>
      <c r="Q190" s="9"/>
      <c r="R190" s="9"/>
      <c r="S190" s="9"/>
      <c r="T190" s="9"/>
      <c r="U190" s="9"/>
      <c r="V190" s="9"/>
      <c r="W190" s="3"/>
      <c r="X190" s="3"/>
      <c r="Y190" s="3"/>
      <c r="Z190" s="3"/>
      <c r="AA190" s="3"/>
      <c r="AB190" s="3"/>
      <c r="AC190" s="4"/>
      <c r="AI190" s="25"/>
    </row>
    <row r="191" spans="1:35" ht="14.25" customHeight="1" x14ac:dyDescent="0.25">
      <c r="A191" s="2"/>
      <c r="B191" s="4"/>
      <c r="C191" s="9"/>
      <c r="D191" s="9"/>
      <c r="E191" s="9"/>
      <c r="F191" s="9"/>
      <c r="G191" s="39"/>
      <c r="H191" s="39"/>
      <c r="I191" s="39"/>
      <c r="J191" s="39"/>
      <c r="K191" s="39"/>
      <c r="L191" s="39"/>
      <c r="M191" s="39"/>
      <c r="N191" s="39"/>
      <c r="O191" s="39"/>
      <c r="P191" s="39"/>
      <c r="Q191" s="39"/>
      <c r="R191" s="39"/>
      <c r="S191" s="39"/>
      <c r="T191" s="39"/>
      <c r="U191" s="39"/>
      <c r="V191" s="39"/>
      <c r="W191" s="39"/>
      <c r="X191" s="39"/>
      <c r="Y191" s="39"/>
      <c r="Z191" s="39"/>
      <c r="AA191" s="39"/>
      <c r="AB191" s="3"/>
      <c r="AC191" s="4"/>
      <c r="AI191" s="25"/>
    </row>
    <row r="192" spans="1:35" ht="14.25" customHeight="1" x14ac:dyDescent="0.25">
      <c r="A192" s="2"/>
      <c r="B192" s="4"/>
      <c r="C192" s="272" t="s">
        <v>684</v>
      </c>
      <c r="D192" s="272"/>
      <c r="E192" s="272"/>
      <c r="F192" s="272"/>
      <c r="G192" s="272"/>
      <c r="H192" s="272"/>
      <c r="I192" s="272"/>
      <c r="J192" s="272"/>
      <c r="K192" s="272"/>
      <c r="L192" s="272"/>
      <c r="M192" s="272"/>
      <c r="N192" s="272"/>
      <c r="O192" s="272"/>
      <c r="P192" s="272"/>
      <c r="Q192" s="272"/>
      <c r="R192" s="272"/>
      <c r="S192" s="272"/>
      <c r="T192" s="272"/>
      <c r="U192" s="272"/>
      <c r="V192" s="272"/>
      <c r="W192" s="272"/>
      <c r="X192" s="272"/>
      <c r="Y192" s="272"/>
      <c r="Z192" s="272"/>
      <c r="AA192" s="272"/>
      <c r="AB192" s="272"/>
      <c r="AC192" s="4"/>
      <c r="AD192" s="39"/>
      <c r="AE192" s="50"/>
      <c r="AF192" s="50"/>
      <c r="AG192" s="50"/>
      <c r="AH192" s="50"/>
      <c r="AI192" s="25"/>
    </row>
    <row r="193" spans="1:35" ht="9" customHeight="1" x14ac:dyDescent="0.25">
      <c r="A193" s="2"/>
      <c r="B193" s="4"/>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4"/>
      <c r="AD193" s="39"/>
      <c r="AE193" s="50"/>
      <c r="AF193" s="50"/>
      <c r="AG193" s="50"/>
      <c r="AH193" s="50"/>
      <c r="AI193" s="25"/>
    </row>
    <row r="194" spans="1:35" ht="14.25" customHeight="1" x14ac:dyDescent="0.25">
      <c r="A194" s="2"/>
      <c r="B194" s="4"/>
      <c r="C194" s="172"/>
      <c r="D194" s="172"/>
      <c r="E194" s="172"/>
      <c r="F194" s="172"/>
      <c r="G194" s="172"/>
      <c r="H194" s="172"/>
      <c r="I194" s="172"/>
      <c r="J194" s="172"/>
      <c r="K194" s="172"/>
      <c r="L194" s="288"/>
      <c r="M194" s="288"/>
      <c r="N194" s="288"/>
      <c r="O194" s="288"/>
      <c r="P194" s="288"/>
      <c r="Q194" s="288"/>
      <c r="R194" s="288"/>
      <c r="S194" s="288"/>
      <c r="T194" s="288"/>
      <c r="U194" s="288"/>
      <c r="V194" s="288"/>
      <c r="W194" s="288"/>
      <c r="X194" s="288"/>
      <c r="Y194" s="288"/>
      <c r="Z194" s="288"/>
      <c r="AA194" s="288"/>
      <c r="AB194" s="288"/>
      <c r="AC194" s="288"/>
      <c r="AD194" s="288"/>
      <c r="AE194" s="288"/>
      <c r="AF194" s="288"/>
      <c r="AG194" s="288"/>
      <c r="AH194" s="288"/>
      <c r="AI194" s="25"/>
    </row>
    <row r="195" spans="1:35" ht="14.25" customHeight="1" x14ac:dyDescent="0.25">
      <c r="A195" s="2"/>
      <c r="B195" s="4"/>
      <c r="C195" s="51"/>
      <c r="D195" s="51"/>
      <c r="E195" s="51"/>
      <c r="F195" s="94"/>
      <c r="G195" s="94"/>
      <c r="H195" s="94"/>
      <c r="I195" s="94"/>
      <c r="J195" s="118"/>
      <c r="K195" s="118"/>
      <c r="L195" s="118"/>
      <c r="M195" s="118"/>
      <c r="N195" s="118"/>
      <c r="AC195" s="273" t="s">
        <v>4</v>
      </c>
      <c r="AD195" s="273"/>
      <c r="AE195" s="273"/>
      <c r="AF195" s="273"/>
      <c r="AG195" s="273"/>
      <c r="AH195" s="273"/>
      <c r="AI195" s="25"/>
    </row>
    <row r="196" spans="1:35" ht="14.25" customHeight="1" x14ac:dyDescent="0.25">
      <c r="A196" s="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304"/>
      <c r="AD196" s="304"/>
      <c r="AE196" s="304"/>
      <c r="AF196" s="304"/>
      <c r="AG196" s="304"/>
      <c r="AH196" s="304"/>
      <c r="AI196" s="25"/>
    </row>
    <row r="197" spans="1:35" ht="5.0999999999999996" customHeight="1" thickBot="1" x14ac:dyDescent="0.3">
      <c r="A197" s="11"/>
      <c r="B197" s="12"/>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12"/>
      <c r="AD197" s="12"/>
      <c r="AE197" s="12"/>
      <c r="AF197" s="12"/>
      <c r="AG197" s="12"/>
      <c r="AH197" s="12"/>
      <c r="AI197" s="26"/>
    </row>
    <row r="198" spans="1:35" ht="2.25" customHeight="1" thickBot="1" x14ac:dyDescent="0.3">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23"/>
    </row>
    <row r="199" spans="1:35" ht="14.25" customHeight="1" x14ac:dyDescent="0.25">
      <c r="A199" s="52"/>
      <c r="B199" s="53"/>
      <c r="C199" s="53"/>
      <c r="D199" s="53"/>
      <c r="E199" s="53"/>
      <c r="F199" s="53"/>
      <c r="G199" s="53"/>
      <c r="H199" s="53"/>
      <c r="I199" s="53"/>
      <c r="J199" s="53"/>
      <c r="K199" s="53"/>
      <c r="L199" s="53"/>
      <c r="M199" s="53"/>
      <c r="N199" s="53"/>
      <c r="O199" s="53"/>
      <c r="P199" s="53"/>
      <c r="Q199" s="53"/>
      <c r="R199" s="53"/>
      <c r="S199" s="53"/>
      <c r="T199" s="53"/>
      <c r="U199" s="53"/>
      <c r="V199" s="53"/>
      <c r="W199" s="53"/>
      <c r="X199" s="7"/>
      <c r="Y199" s="7"/>
      <c r="Z199" s="7"/>
      <c r="AA199" s="7"/>
      <c r="AB199" s="7"/>
      <c r="AC199" s="7"/>
      <c r="AD199" s="7"/>
      <c r="AE199" s="7"/>
      <c r="AF199" s="7"/>
      <c r="AG199" s="7"/>
      <c r="AH199" s="7"/>
      <c r="AI199" s="24"/>
    </row>
    <row r="200" spans="1:35" ht="14.25" customHeight="1" x14ac:dyDescent="0.25">
      <c r="A200" s="30"/>
      <c r="B200" s="15"/>
      <c r="C200" s="15"/>
      <c r="D200" s="15"/>
      <c r="E200" s="15"/>
      <c r="F200" s="15"/>
      <c r="G200" s="15"/>
      <c r="H200" s="15"/>
      <c r="I200" s="15"/>
      <c r="J200" s="15"/>
      <c r="K200" s="15"/>
      <c r="L200" s="15"/>
      <c r="M200" s="15"/>
      <c r="N200" s="15"/>
      <c r="O200" s="15"/>
      <c r="P200" s="15"/>
      <c r="Q200" s="15"/>
      <c r="R200" s="15"/>
      <c r="S200" s="15"/>
      <c r="T200" s="15"/>
      <c r="U200" s="15"/>
      <c r="V200" s="15"/>
      <c r="W200" s="15"/>
      <c r="X200" s="4"/>
      <c r="Y200" s="4"/>
      <c r="Z200" s="4"/>
      <c r="AA200" s="4"/>
      <c r="AB200" s="4"/>
      <c r="AC200" s="4"/>
      <c r="AD200" s="4"/>
      <c r="AE200" s="4"/>
      <c r="AF200" s="4"/>
      <c r="AG200" s="4"/>
      <c r="AH200" s="4"/>
      <c r="AI200" s="25"/>
    </row>
    <row r="201" spans="1:35" ht="14.25" customHeight="1" x14ac:dyDescent="0.25">
      <c r="A201" s="30"/>
      <c r="B201" s="15"/>
      <c r="C201" s="15"/>
      <c r="D201" s="15"/>
      <c r="E201" s="15"/>
      <c r="F201" s="15"/>
      <c r="G201" s="15"/>
      <c r="H201" s="15"/>
      <c r="I201" s="15"/>
      <c r="J201" s="15"/>
      <c r="K201" s="15"/>
      <c r="L201" s="15"/>
      <c r="M201" s="15"/>
      <c r="N201" s="15"/>
      <c r="O201" s="15"/>
      <c r="P201" s="15"/>
      <c r="Q201" s="15"/>
      <c r="R201" s="15"/>
      <c r="S201" s="15"/>
      <c r="T201" s="15"/>
      <c r="U201" s="15"/>
      <c r="V201" s="15"/>
      <c r="W201" s="15"/>
      <c r="X201" s="4"/>
      <c r="Y201" s="4"/>
      <c r="Z201" s="4"/>
      <c r="AA201" s="4"/>
      <c r="AB201" s="4"/>
      <c r="AC201" s="4"/>
      <c r="AD201" s="4"/>
      <c r="AE201" s="4"/>
      <c r="AF201" s="4"/>
      <c r="AG201" s="4"/>
      <c r="AH201" s="4"/>
      <c r="AI201" s="25"/>
    </row>
    <row r="202" spans="1:35" ht="6" customHeight="1" x14ac:dyDescent="0.25">
      <c r="A202" s="252"/>
      <c r="B202" s="251"/>
      <c r="C202" s="251"/>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E202" s="251"/>
      <c r="AF202" s="251"/>
      <c r="AG202" s="251"/>
      <c r="AH202" s="252"/>
      <c r="AI202" s="253"/>
    </row>
    <row r="203" spans="1:35" ht="14.25" customHeight="1" x14ac:dyDescent="0.25">
      <c r="A203" s="74"/>
      <c r="B203" s="156" t="s">
        <v>20</v>
      </c>
      <c r="C203" s="156"/>
      <c r="D203" s="156"/>
      <c r="E203" s="156"/>
      <c r="F203" s="156"/>
      <c r="G203" s="156"/>
      <c r="H203" s="156"/>
      <c r="I203" s="156"/>
      <c r="J203" s="156"/>
      <c r="K203" s="156"/>
      <c r="L203" s="156"/>
      <c r="M203" s="156"/>
      <c r="N203" s="156"/>
      <c r="O203" s="4"/>
      <c r="P203" s="4"/>
      <c r="Q203" s="4"/>
      <c r="R203" s="4"/>
      <c r="S203" s="4"/>
      <c r="T203" s="4"/>
      <c r="U203" s="4"/>
      <c r="V203" s="4"/>
      <c r="W203" s="4"/>
      <c r="X203" s="4"/>
      <c r="Y203" s="4"/>
      <c r="Z203" s="4"/>
      <c r="AA203" s="4"/>
      <c r="AB203" s="4"/>
      <c r="AG203" s="4"/>
      <c r="AH203" s="4"/>
      <c r="AI203" s="25"/>
    </row>
    <row r="204" spans="1:35" ht="12.95" customHeight="1" x14ac:dyDescent="0.25">
      <c r="A204" s="80"/>
      <c r="B204" s="178" t="s">
        <v>491</v>
      </c>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G204" s="81"/>
      <c r="AH204" s="81"/>
      <c r="AI204" s="61"/>
    </row>
    <row r="205" spans="1:35" ht="12.95" customHeight="1" x14ac:dyDescent="0.25">
      <c r="A205" s="69"/>
      <c r="B205" s="184" t="s">
        <v>502</v>
      </c>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61"/>
    </row>
    <row r="206" spans="1:35" ht="14.25" customHeight="1" x14ac:dyDescent="0.25">
      <c r="A206" s="2"/>
      <c r="B206" s="4"/>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4"/>
      <c r="AD206" s="4"/>
      <c r="AE206" s="4"/>
      <c r="AF206" s="4"/>
      <c r="AG206" s="4"/>
      <c r="AH206" s="4"/>
      <c r="AI206" s="25"/>
    </row>
    <row r="207" spans="1:35" ht="14.25" customHeight="1" x14ac:dyDescent="0.25">
      <c r="A207" s="2"/>
      <c r="B207" s="4"/>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4"/>
      <c r="AC207" s="4"/>
      <c r="AD207" s="4"/>
      <c r="AE207" s="4"/>
      <c r="AF207" s="4"/>
      <c r="AG207" s="4"/>
      <c r="AH207" s="4"/>
      <c r="AI207" s="25"/>
    </row>
    <row r="208" spans="1:35" ht="14.25" customHeight="1" x14ac:dyDescent="0.25">
      <c r="A208" s="2"/>
      <c r="B208" s="4"/>
      <c r="C208" s="6"/>
      <c r="D208" s="6"/>
      <c r="E208" s="6"/>
      <c r="F208" s="6"/>
      <c r="G208" s="6"/>
      <c r="H208" s="6"/>
      <c r="I208" s="6"/>
      <c r="J208" s="6"/>
      <c r="K208" s="6"/>
      <c r="L208" s="6"/>
      <c r="M208" s="6"/>
      <c r="N208" s="6"/>
      <c r="O208" s="6"/>
      <c r="P208" s="6"/>
      <c r="Q208" s="4"/>
      <c r="R208" s="4"/>
      <c r="S208" s="4"/>
      <c r="T208" s="4"/>
      <c r="U208" s="4"/>
      <c r="V208" s="4"/>
      <c r="W208" s="4"/>
      <c r="X208" s="4"/>
      <c r="Y208" s="4"/>
      <c r="Z208" s="4"/>
      <c r="AA208" s="4"/>
      <c r="AB208" s="4"/>
      <c r="AC208" s="4"/>
      <c r="AD208" s="4"/>
      <c r="AE208" s="4"/>
      <c r="AF208" s="4"/>
      <c r="AG208" s="4"/>
      <c r="AH208" s="4"/>
      <c r="AI208" s="25"/>
    </row>
    <row r="209" spans="1:35" ht="14.25" customHeight="1" x14ac:dyDescent="0.25">
      <c r="A209" s="2"/>
      <c r="B209" s="4"/>
      <c r="C209" s="6"/>
      <c r="D209" s="6"/>
      <c r="E209" s="6"/>
      <c r="F209" s="6"/>
      <c r="G209" s="6"/>
      <c r="H209" s="6"/>
      <c r="I209" s="6"/>
      <c r="J209" s="6"/>
      <c r="K209" s="6"/>
      <c r="L209" s="6"/>
      <c r="M209" s="6"/>
      <c r="N209" s="6"/>
      <c r="O209" s="4"/>
      <c r="P209" s="4"/>
      <c r="Q209" s="4"/>
      <c r="R209" s="4"/>
      <c r="S209" s="4"/>
      <c r="T209" s="4"/>
      <c r="U209" s="4"/>
      <c r="V209" s="4"/>
      <c r="W209" s="4"/>
      <c r="X209" s="4"/>
      <c r="Y209" s="4"/>
      <c r="Z209" s="4"/>
      <c r="AA209" s="4"/>
      <c r="AB209" s="4"/>
      <c r="AC209" s="4"/>
      <c r="AD209" s="4"/>
      <c r="AE209" s="4"/>
      <c r="AF209" s="4"/>
      <c r="AG209" s="4"/>
      <c r="AH209" s="4"/>
      <c r="AI209" s="25"/>
    </row>
    <row r="210" spans="1:35" ht="14.25" customHeight="1" x14ac:dyDescent="0.25">
      <c r="A210" s="2"/>
      <c r="B210" s="4"/>
      <c r="C210" s="6"/>
      <c r="D210" s="6"/>
      <c r="E210" s="6"/>
      <c r="F210" s="6"/>
      <c r="G210" s="6"/>
      <c r="H210" s="6"/>
      <c r="I210" s="6"/>
      <c r="J210" s="6"/>
      <c r="K210" s="6"/>
      <c r="L210" s="6"/>
      <c r="M210" s="4"/>
      <c r="N210" s="4"/>
      <c r="O210" s="4"/>
      <c r="P210" s="4"/>
      <c r="Q210" s="4"/>
      <c r="R210" s="4"/>
      <c r="S210" s="4"/>
      <c r="T210" s="4"/>
      <c r="U210" s="4"/>
      <c r="V210" s="4"/>
      <c r="W210" s="4"/>
      <c r="X210" s="4"/>
      <c r="Y210" s="4"/>
      <c r="Z210" s="4"/>
      <c r="AA210" s="4"/>
      <c r="AB210" s="4"/>
      <c r="AC210" s="4"/>
      <c r="AD210" s="4"/>
      <c r="AE210" s="4"/>
      <c r="AF210" s="4"/>
      <c r="AG210" s="4"/>
      <c r="AH210" s="4"/>
      <c r="AI210" s="25"/>
    </row>
    <row r="211" spans="1:35" ht="14.25" customHeight="1" x14ac:dyDescent="0.25">
      <c r="A211" s="2"/>
      <c r="B211" s="4"/>
      <c r="C211" s="6"/>
      <c r="D211" s="6"/>
      <c r="E211" s="6"/>
      <c r="F211" s="6"/>
      <c r="G211" s="6"/>
      <c r="H211" s="6"/>
      <c r="I211" s="6"/>
      <c r="J211" s="6"/>
      <c r="K211" s="6"/>
      <c r="L211" s="6"/>
      <c r="M211" s="6"/>
      <c r="N211" s="6"/>
      <c r="O211" s="6"/>
      <c r="P211" s="6"/>
      <c r="Q211" s="16"/>
      <c r="R211" s="16"/>
      <c r="S211" s="16"/>
      <c r="T211" s="16"/>
      <c r="U211" s="16"/>
      <c r="V211" s="16"/>
      <c r="W211" s="16"/>
      <c r="X211" s="16"/>
      <c r="Y211" s="16"/>
      <c r="Z211" s="16"/>
      <c r="AA211" s="16"/>
      <c r="AB211" s="16"/>
      <c r="AC211" s="16"/>
      <c r="AD211" s="16"/>
      <c r="AE211" s="16"/>
      <c r="AF211" s="16"/>
      <c r="AG211" s="16"/>
      <c r="AH211" s="16"/>
      <c r="AI211" s="25"/>
    </row>
    <row r="212" spans="1:35" ht="14.25" customHeight="1" x14ac:dyDescent="0.25">
      <c r="A212" s="2"/>
      <c r="B212" s="4"/>
      <c r="C212" s="8"/>
      <c r="D212" s="8"/>
      <c r="E212" s="8"/>
      <c r="F212" s="8"/>
      <c r="G212" s="8"/>
      <c r="H212" s="8"/>
      <c r="I212" s="8"/>
      <c r="J212" s="8"/>
      <c r="K212" s="8"/>
      <c r="L212" s="8"/>
      <c r="M212" s="8"/>
      <c r="N212" s="8"/>
      <c r="O212" s="8"/>
      <c r="P212" s="8"/>
      <c r="Q212" s="266"/>
      <c r="R212" s="266"/>
      <c r="S212" s="266"/>
      <c r="T212" s="266"/>
      <c r="U212" s="266"/>
      <c r="V212" s="266"/>
      <c r="W212" s="266"/>
      <c r="X212" s="266"/>
      <c r="Y212" s="266"/>
      <c r="Z212" s="266"/>
      <c r="AA212" s="266"/>
      <c r="AB212" s="266"/>
      <c r="AC212" s="266"/>
      <c r="AD212" s="266"/>
      <c r="AE212" s="266"/>
      <c r="AF212" s="266"/>
      <c r="AG212" s="266"/>
      <c r="AH212" s="266"/>
      <c r="AI212" s="25"/>
    </row>
    <row r="213" spans="1:35" ht="7.5" customHeight="1" x14ac:dyDescent="0.25">
      <c r="A213" s="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25"/>
    </row>
    <row r="214" spans="1:35" ht="14.25" customHeight="1" x14ac:dyDescent="0.25">
      <c r="A214" s="40"/>
      <c r="B214" s="155" t="s">
        <v>21</v>
      </c>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25"/>
    </row>
    <row r="215" spans="1:35" ht="14.25" customHeight="1" x14ac:dyDescent="0.25">
      <c r="A215" s="40"/>
      <c r="B215" s="178" t="s">
        <v>491</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25"/>
    </row>
    <row r="216" spans="1:35" ht="12.95" customHeight="1" x14ac:dyDescent="0.25">
      <c r="A216" s="82"/>
      <c r="B216" s="185" t="s">
        <v>503</v>
      </c>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61"/>
    </row>
    <row r="217" spans="1:35" ht="12.95" customHeight="1" x14ac:dyDescent="0.25">
      <c r="A217" s="32"/>
      <c r="B217" s="186" t="s">
        <v>504</v>
      </c>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61"/>
    </row>
    <row r="218" spans="1:35" ht="5.0999999999999996" customHeight="1" x14ac:dyDescent="0.25">
      <c r="A218" s="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25"/>
    </row>
    <row r="219" spans="1:35" ht="13.5" customHeight="1" x14ac:dyDescent="0.25">
      <c r="A219" s="27"/>
      <c r="B219" s="123" t="s">
        <v>167</v>
      </c>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c r="AG219" s="95"/>
      <c r="AH219" s="95"/>
      <c r="AI219" s="25"/>
    </row>
    <row r="220" spans="1:35" ht="14.25" customHeight="1" x14ac:dyDescent="0.25">
      <c r="A220" s="27"/>
      <c r="B220" s="266"/>
      <c r="C220" s="266"/>
      <c r="D220" s="266"/>
      <c r="E220" s="266"/>
      <c r="F220" s="266"/>
      <c r="G220" s="266"/>
      <c r="H220" s="266"/>
      <c r="I220" s="266"/>
      <c r="J220" s="266"/>
      <c r="K220" s="266"/>
      <c r="L220" s="266"/>
      <c r="M220" s="266"/>
      <c r="N220" s="266"/>
      <c r="O220" s="266"/>
      <c r="P220" s="266"/>
      <c r="Q220" s="266"/>
      <c r="R220" s="266"/>
      <c r="S220" s="266"/>
      <c r="T220" s="266"/>
      <c r="U220" s="266"/>
      <c r="V220" s="266"/>
      <c r="W220" s="266"/>
      <c r="X220" s="266"/>
      <c r="Y220" s="266"/>
      <c r="Z220" s="266"/>
      <c r="AA220" s="266"/>
      <c r="AB220" s="266"/>
      <c r="AC220" s="266"/>
      <c r="AD220" s="266"/>
      <c r="AE220" s="266"/>
      <c r="AF220" s="266"/>
      <c r="AG220" s="266"/>
      <c r="AH220" s="266"/>
      <c r="AI220" s="25"/>
    </row>
    <row r="221" spans="1:35" ht="7.5" customHeight="1" x14ac:dyDescent="0.25">
      <c r="A221" s="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25"/>
    </row>
    <row r="222" spans="1:35" ht="14.25" customHeight="1" x14ac:dyDescent="0.25">
      <c r="A222" s="74"/>
      <c r="B222" s="48" t="s">
        <v>22</v>
      </c>
      <c r="C222" s="48"/>
      <c r="D222" s="48"/>
      <c r="E222" s="48"/>
      <c r="F222" s="48"/>
      <c r="G222" s="48"/>
      <c r="H222" s="48"/>
      <c r="I222" s="48"/>
      <c r="J222" s="48"/>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25"/>
    </row>
    <row r="223" spans="1:35" ht="14.25" customHeight="1" x14ac:dyDescent="0.25">
      <c r="A223" s="74"/>
      <c r="B223" s="178" t="s">
        <v>491</v>
      </c>
      <c r="C223" s="73"/>
      <c r="D223" s="73"/>
      <c r="E223" s="73"/>
      <c r="F223" s="73"/>
      <c r="G223" s="73"/>
      <c r="H223" s="73"/>
      <c r="I223" s="73"/>
      <c r="J223" s="73"/>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25"/>
    </row>
    <row r="224" spans="1:35" ht="5.0999999999999996" customHeight="1" x14ac:dyDescent="0.25">
      <c r="A224" s="2"/>
      <c r="B224" s="175"/>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25"/>
    </row>
    <row r="225" spans="1:35" ht="12.95" customHeight="1" x14ac:dyDescent="0.25">
      <c r="A225" s="82"/>
      <c r="B225" s="185" t="s">
        <v>505</v>
      </c>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61"/>
    </row>
    <row r="226" spans="1:35" ht="12.95" customHeight="1" x14ac:dyDescent="0.25">
      <c r="A226" s="32"/>
      <c r="B226" s="186" t="s">
        <v>23</v>
      </c>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61"/>
    </row>
    <row r="227" spans="1:35" ht="5.0999999999999996" customHeight="1" x14ac:dyDescent="0.25">
      <c r="A227" s="2"/>
      <c r="B227" s="175"/>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25"/>
    </row>
    <row r="228" spans="1:35" ht="12.95" customHeight="1" x14ac:dyDescent="0.25">
      <c r="A228" s="76"/>
      <c r="B228" s="177" t="s">
        <v>492</v>
      </c>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61"/>
    </row>
    <row r="229" spans="1:35" ht="14.25" customHeight="1" x14ac:dyDescent="0.25">
      <c r="A229" s="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25"/>
    </row>
    <row r="230" spans="1:35" ht="14.25" customHeight="1" x14ac:dyDescent="0.25">
      <c r="A230" s="2"/>
      <c r="B230" s="3"/>
      <c r="C230" s="58"/>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25"/>
    </row>
    <row r="231" spans="1:35" ht="14.25" customHeight="1" x14ac:dyDescent="0.25">
      <c r="A231" s="2"/>
      <c r="B231" s="3"/>
      <c r="C231" s="58"/>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25"/>
    </row>
    <row r="232" spans="1:35" ht="14.25" customHeight="1" x14ac:dyDescent="0.25">
      <c r="A232" s="2"/>
      <c r="B232" s="3"/>
      <c r="C232" s="58"/>
      <c r="D232" s="10"/>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25"/>
    </row>
    <row r="233" spans="1:35" ht="14.25" customHeight="1" x14ac:dyDescent="0.25">
      <c r="A233" s="2"/>
      <c r="B233" s="3"/>
      <c r="C233" s="58"/>
      <c r="D233" s="10"/>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25"/>
    </row>
    <row r="234" spans="1:35" ht="14.25" customHeight="1" x14ac:dyDescent="0.25">
      <c r="A234" s="2"/>
      <c r="B234" s="3"/>
      <c r="C234" s="58"/>
      <c r="D234" s="10"/>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25"/>
    </row>
    <row r="235" spans="1:35" ht="14.25" customHeight="1" x14ac:dyDescent="0.25">
      <c r="A235" s="2"/>
      <c r="B235" s="3"/>
      <c r="C235" s="58"/>
      <c r="D235" s="10"/>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25"/>
    </row>
    <row r="236" spans="1:35" ht="14.25" customHeight="1" x14ac:dyDescent="0.25">
      <c r="A236" s="2"/>
      <c r="B236" s="3"/>
      <c r="C236" s="58"/>
      <c r="D236" s="10"/>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25"/>
    </row>
    <row r="237" spans="1:35" ht="14.25" customHeight="1" x14ac:dyDescent="0.25">
      <c r="A237" s="2"/>
      <c r="B237" s="3"/>
      <c r="C237" s="58"/>
      <c r="D237" s="10"/>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25"/>
    </row>
    <row r="238" spans="1:35" ht="14.25" customHeight="1" x14ac:dyDescent="0.25">
      <c r="A238" s="2"/>
      <c r="B238" s="3"/>
      <c r="C238" s="58"/>
      <c r="D238" s="10"/>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25"/>
    </row>
    <row r="239" spans="1:35" ht="14.25" customHeight="1" x14ac:dyDescent="0.25">
      <c r="A239" s="2"/>
      <c r="B239" s="3"/>
      <c r="C239" s="58"/>
      <c r="D239" s="10"/>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25"/>
    </row>
    <row r="240" spans="1:35" ht="14.25" customHeight="1" x14ac:dyDescent="0.25">
      <c r="A240" s="2"/>
      <c r="B240" s="3"/>
      <c r="C240" s="58"/>
      <c r="D240" s="10"/>
      <c r="E240" s="3"/>
      <c r="F240" s="3"/>
      <c r="G240" s="3"/>
      <c r="H240" s="3"/>
      <c r="AI240" s="25"/>
    </row>
    <row r="241" spans="1:35" ht="14.25" customHeight="1" x14ac:dyDescent="0.25">
      <c r="A241" s="2"/>
      <c r="B241" s="3"/>
      <c r="C241" s="10"/>
      <c r="D241" s="10"/>
      <c r="E241" s="3"/>
      <c r="F241" s="3"/>
      <c r="G241" s="3"/>
      <c r="H241" s="3"/>
      <c r="I241" s="9"/>
      <c r="J241" s="266"/>
      <c r="K241" s="266"/>
      <c r="L241" s="266"/>
      <c r="M241" s="266"/>
      <c r="N241" s="266"/>
      <c r="O241" s="266"/>
      <c r="P241" s="266"/>
      <c r="Q241" s="266"/>
      <c r="R241" s="266"/>
      <c r="S241" s="266"/>
      <c r="T241" s="266"/>
      <c r="U241" s="266"/>
      <c r="V241" s="266"/>
      <c r="W241" s="266"/>
      <c r="X241" s="266"/>
      <c r="Y241" s="266"/>
      <c r="Z241" s="266"/>
      <c r="AA241" s="266"/>
      <c r="AB241" s="266"/>
      <c r="AC241" s="266"/>
      <c r="AD241" s="266"/>
      <c r="AE241" s="266"/>
      <c r="AF241" s="266"/>
      <c r="AG241" s="266"/>
      <c r="AH241" s="266"/>
      <c r="AI241" s="271"/>
    </row>
    <row r="242" spans="1:35" ht="7.5" customHeight="1" x14ac:dyDescent="0.25">
      <c r="A242" s="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25"/>
    </row>
    <row r="243" spans="1:35" ht="14.25" customHeight="1" x14ac:dyDescent="0.25">
      <c r="A243" s="74"/>
      <c r="B243" s="48" t="s">
        <v>693</v>
      </c>
      <c r="C243" s="48"/>
      <c r="D243" s="48"/>
      <c r="E243" s="48"/>
      <c r="F243" s="48"/>
      <c r="G243" s="48"/>
      <c r="H243" s="48"/>
      <c r="I243" s="48"/>
      <c r="J243" s="48"/>
      <c r="K243" s="48"/>
      <c r="L243" s="4"/>
      <c r="M243" s="4"/>
      <c r="N243" s="4"/>
      <c r="O243" s="4"/>
      <c r="P243" s="4"/>
      <c r="Q243" s="4"/>
      <c r="R243" s="4"/>
      <c r="S243" s="4"/>
      <c r="T243" s="4"/>
      <c r="U243" s="4"/>
      <c r="V243" s="4"/>
      <c r="W243" s="4"/>
      <c r="X243" s="4"/>
      <c r="Y243" s="4"/>
      <c r="Z243" s="4"/>
      <c r="AA243" s="4"/>
      <c r="AB243" s="4"/>
      <c r="AC243" s="4"/>
      <c r="AD243" s="4"/>
      <c r="AE243" s="4"/>
      <c r="AF243" s="4"/>
      <c r="AG243" s="4"/>
      <c r="AH243" s="4"/>
      <c r="AI243" s="25"/>
    </row>
    <row r="244" spans="1:35" ht="14.25" customHeight="1" x14ac:dyDescent="0.25">
      <c r="A244" s="2"/>
      <c r="B244" s="4"/>
      <c r="C244" s="269" t="s">
        <v>694</v>
      </c>
      <c r="D244" s="269"/>
      <c r="E244" s="269"/>
      <c r="F244" s="269"/>
      <c r="G244" s="269"/>
      <c r="H244" s="269"/>
      <c r="I244" s="269"/>
      <c r="J244" s="4"/>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25"/>
    </row>
    <row r="245" spans="1:35" ht="12.95" customHeight="1" x14ac:dyDescent="0.25">
      <c r="A245" s="69"/>
      <c r="B245" s="178" t="s">
        <v>491</v>
      </c>
      <c r="C245" s="127"/>
      <c r="D245" s="75"/>
      <c r="E245" s="75"/>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64"/>
      <c r="AI245" s="61"/>
    </row>
    <row r="246" spans="1:35" ht="5.0999999999999996" customHeight="1" x14ac:dyDescent="0.25">
      <c r="A246" s="2"/>
      <c r="B246" s="175"/>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25"/>
    </row>
    <row r="247" spans="1:35" ht="12.95" customHeight="1" x14ac:dyDescent="0.25">
      <c r="A247" s="82"/>
      <c r="B247" s="185" t="s">
        <v>553</v>
      </c>
      <c r="C247" s="1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61"/>
    </row>
    <row r="248" spans="1:35" ht="12.95" customHeight="1" x14ac:dyDescent="0.25">
      <c r="A248" s="32"/>
      <c r="B248" s="186" t="s">
        <v>554</v>
      </c>
      <c r="C248" s="129"/>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61"/>
    </row>
    <row r="249" spans="1:35" ht="12.95" customHeight="1" x14ac:dyDescent="0.25">
      <c r="A249" s="32"/>
      <c r="B249" s="186" t="s">
        <v>507</v>
      </c>
      <c r="C249" s="129"/>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61"/>
    </row>
    <row r="250" spans="1:35" ht="5.0999999999999996" customHeight="1" x14ac:dyDescent="0.25">
      <c r="A250" s="2"/>
      <c r="B250" s="176"/>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25"/>
    </row>
    <row r="251" spans="1:35" ht="12.95" customHeight="1" x14ac:dyDescent="0.25">
      <c r="A251" s="76"/>
      <c r="B251" s="184" t="s">
        <v>506</v>
      </c>
      <c r="C251" s="130"/>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61"/>
    </row>
    <row r="252" spans="1:35" ht="12.95" customHeight="1" x14ac:dyDescent="0.25">
      <c r="A252" s="69"/>
      <c r="B252" s="181" t="s">
        <v>557</v>
      </c>
      <c r="C252" s="127"/>
      <c r="D252" s="75"/>
      <c r="E252" s="7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61"/>
    </row>
    <row r="253" spans="1:35" ht="5.0999999999999996" customHeight="1" x14ac:dyDescent="0.25">
      <c r="A253" s="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25"/>
    </row>
    <row r="254" spans="1:35" ht="14.25" customHeight="1" x14ac:dyDescent="0.25">
      <c r="A254" s="2"/>
      <c r="B254" s="66" t="s">
        <v>157</v>
      </c>
      <c r="C254" s="264"/>
      <c r="D254" s="264"/>
      <c r="E254" s="264"/>
      <c r="F254" s="264"/>
      <c r="G254" s="264"/>
      <c r="H254" s="264"/>
      <c r="I254" s="264"/>
      <c r="J254" s="264"/>
      <c r="K254" s="264"/>
      <c r="L254" s="264"/>
      <c r="M254" s="264"/>
      <c r="N254" s="264"/>
      <c r="O254" s="264"/>
      <c r="P254" s="264"/>
      <c r="Q254" s="264"/>
      <c r="R254" s="17"/>
      <c r="S254" s="66" t="s">
        <v>179</v>
      </c>
      <c r="T254" s="264"/>
      <c r="U254" s="264"/>
      <c r="V254" s="264"/>
      <c r="W254" s="264"/>
      <c r="X254" s="264"/>
      <c r="Y254" s="264"/>
      <c r="Z254" s="264"/>
      <c r="AA254" s="264"/>
      <c r="AB254" s="264"/>
      <c r="AC254" s="264"/>
      <c r="AD254" s="264"/>
      <c r="AE254" s="264"/>
      <c r="AF254" s="264"/>
      <c r="AG254" s="264"/>
      <c r="AH254" s="264"/>
      <c r="AI254" s="171" t="s">
        <v>550</v>
      </c>
    </row>
    <row r="255" spans="1:35" ht="5.0999999999999996" customHeight="1" x14ac:dyDescent="0.25">
      <c r="A255" s="2"/>
      <c r="B255" s="34"/>
      <c r="C255" s="247"/>
      <c r="D255" s="247"/>
      <c r="E255" s="247"/>
      <c r="F255" s="247"/>
      <c r="G255" s="247"/>
      <c r="H255" s="247"/>
      <c r="I255" s="247"/>
      <c r="J255" s="247"/>
      <c r="K255" s="247"/>
      <c r="L255" s="248"/>
      <c r="M255" s="248"/>
      <c r="N255" s="248"/>
      <c r="O255" s="248"/>
      <c r="P255" s="248"/>
      <c r="Q255" s="248"/>
      <c r="R255" s="17"/>
      <c r="S255" s="17"/>
      <c r="T255" s="248"/>
      <c r="U255" s="248"/>
      <c r="V255" s="248"/>
      <c r="W255" s="248"/>
      <c r="X255" s="248"/>
      <c r="Y255" s="248"/>
      <c r="Z255" s="248"/>
      <c r="AA255" s="248"/>
      <c r="AB255" s="248"/>
      <c r="AC255" s="248"/>
      <c r="AD255" s="248"/>
      <c r="AE255" s="248"/>
      <c r="AF255" s="247"/>
      <c r="AG255" s="248"/>
      <c r="AH255" s="249"/>
      <c r="AI255" s="25"/>
    </row>
    <row r="256" spans="1:35" ht="14.25" customHeight="1" x14ac:dyDescent="0.25">
      <c r="A256" s="2"/>
      <c r="B256" s="66" t="s">
        <v>158</v>
      </c>
      <c r="C256" s="264"/>
      <c r="D256" s="264"/>
      <c r="E256" s="264"/>
      <c r="F256" s="264"/>
      <c r="G256" s="264"/>
      <c r="H256" s="264"/>
      <c r="I256" s="264"/>
      <c r="J256" s="264"/>
      <c r="K256" s="264"/>
      <c r="L256" s="264"/>
      <c r="M256" s="264"/>
      <c r="N256" s="264"/>
      <c r="O256" s="264"/>
      <c r="P256" s="264"/>
      <c r="Q256" s="264"/>
      <c r="R256" s="17"/>
      <c r="S256" s="66" t="s">
        <v>180</v>
      </c>
      <c r="T256" s="264"/>
      <c r="U256" s="264"/>
      <c r="V256" s="264"/>
      <c r="W256" s="264"/>
      <c r="X256" s="264"/>
      <c r="Y256" s="264"/>
      <c r="Z256" s="264"/>
      <c r="AA256" s="264"/>
      <c r="AB256" s="264"/>
      <c r="AC256" s="264"/>
      <c r="AD256" s="264"/>
      <c r="AE256" s="264"/>
      <c r="AF256" s="264"/>
      <c r="AG256" s="264"/>
      <c r="AH256" s="264"/>
      <c r="AI256" s="25"/>
    </row>
    <row r="257" spans="1:35" ht="5.0999999999999996" customHeight="1" x14ac:dyDescent="0.25">
      <c r="A257" s="2"/>
      <c r="B257" s="34"/>
      <c r="C257" s="247"/>
      <c r="D257" s="247"/>
      <c r="E257" s="247"/>
      <c r="F257" s="247"/>
      <c r="G257" s="247"/>
      <c r="H257" s="247"/>
      <c r="I257" s="247"/>
      <c r="J257" s="247"/>
      <c r="K257" s="247"/>
      <c r="L257" s="248"/>
      <c r="M257" s="248"/>
      <c r="N257" s="248"/>
      <c r="O257" s="248"/>
      <c r="P257" s="248"/>
      <c r="Q257" s="248"/>
      <c r="R257" s="17"/>
      <c r="S257" s="17"/>
      <c r="T257" s="248"/>
      <c r="U257" s="248"/>
      <c r="V257" s="248"/>
      <c r="W257" s="248"/>
      <c r="X257" s="248"/>
      <c r="Y257" s="248"/>
      <c r="Z257" s="248"/>
      <c r="AA257" s="248"/>
      <c r="AB257" s="248"/>
      <c r="AC257" s="248"/>
      <c r="AD257" s="248"/>
      <c r="AE257" s="248"/>
      <c r="AF257" s="247"/>
      <c r="AG257" s="248"/>
      <c r="AH257" s="249"/>
      <c r="AI257" s="25"/>
    </row>
    <row r="258" spans="1:35" ht="14.25" customHeight="1" x14ac:dyDescent="0.25">
      <c r="A258" s="29"/>
      <c r="B258" s="66" t="s">
        <v>159</v>
      </c>
      <c r="C258" s="264"/>
      <c r="D258" s="264"/>
      <c r="E258" s="264"/>
      <c r="F258" s="264"/>
      <c r="G258" s="264"/>
      <c r="H258" s="264"/>
      <c r="I258" s="264"/>
      <c r="J258" s="264"/>
      <c r="K258" s="264"/>
      <c r="L258" s="264"/>
      <c r="M258" s="264"/>
      <c r="N258" s="264"/>
      <c r="O258" s="264"/>
      <c r="P258" s="264"/>
      <c r="Q258" s="264"/>
      <c r="R258" s="17"/>
      <c r="S258" s="66" t="s">
        <v>181</v>
      </c>
      <c r="T258" s="264"/>
      <c r="U258" s="264"/>
      <c r="V258" s="264"/>
      <c r="W258" s="264"/>
      <c r="X258" s="264"/>
      <c r="Y258" s="264"/>
      <c r="Z258" s="264"/>
      <c r="AA258" s="264"/>
      <c r="AB258" s="264"/>
      <c r="AC258" s="264"/>
      <c r="AD258" s="264"/>
      <c r="AE258" s="264"/>
      <c r="AF258" s="264"/>
      <c r="AG258" s="264"/>
      <c r="AH258" s="264"/>
      <c r="AI258" s="25"/>
    </row>
    <row r="259" spans="1:35" ht="5.0999999999999996" customHeight="1" x14ac:dyDescent="0.25">
      <c r="A259" s="2"/>
      <c r="B259" s="34"/>
      <c r="C259" s="247"/>
      <c r="D259" s="247"/>
      <c r="E259" s="247"/>
      <c r="F259" s="247"/>
      <c r="G259" s="247"/>
      <c r="H259" s="247"/>
      <c r="I259" s="247"/>
      <c r="J259" s="247"/>
      <c r="K259" s="247"/>
      <c r="L259" s="248"/>
      <c r="M259" s="248"/>
      <c r="N259" s="248"/>
      <c r="O259" s="248"/>
      <c r="P259" s="248"/>
      <c r="Q259" s="248"/>
      <c r="R259" s="17"/>
      <c r="S259" s="17"/>
      <c r="T259" s="248"/>
      <c r="U259" s="248"/>
      <c r="V259" s="248"/>
      <c r="W259" s="248"/>
      <c r="X259" s="248"/>
      <c r="Y259" s="248"/>
      <c r="Z259" s="248"/>
      <c r="AA259" s="248"/>
      <c r="AB259" s="248"/>
      <c r="AC259" s="248"/>
      <c r="AD259" s="248"/>
      <c r="AE259" s="248"/>
      <c r="AF259" s="247"/>
      <c r="AG259" s="248"/>
      <c r="AH259" s="249"/>
      <c r="AI259" s="25"/>
    </row>
    <row r="260" spans="1:35" ht="14.25" customHeight="1" x14ac:dyDescent="0.25">
      <c r="A260" s="2"/>
      <c r="B260" s="66" t="s">
        <v>177</v>
      </c>
      <c r="C260" s="264"/>
      <c r="D260" s="264"/>
      <c r="E260" s="264"/>
      <c r="F260" s="264"/>
      <c r="G260" s="264"/>
      <c r="H260" s="264"/>
      <c r="I260" s="264"/>
      <c r="J260" s="264"/>
      <c r="K260" s="264"/>
      <c r="L260" s="264"/>
      <c r="M260" s="264"/>
      <c r="N260" s="264"/>
      <c r="O260" s="264"/>
      <c r="P260" s="264"/>
      <c r="Q260" s="264"/>
      <c r="R260" s="17"/>
      <c r="S260" s="66" t="s">
        <v>182</v>
      </c>
      <c r="T260" s="264"/>
      <c r="U260" s="264"/>
      <c r="V260" s="264"/>
      <c r="W260" s="264"/>
      <c r="X260" s="264"/>
      <c r="Y260" s="264"/>
      <c r="Z260" s="264"/>
      <c r="AA260" s="264"/>
      <c r="AB260" s="264"/>
      <c r="AC260" s="264"/>
      <c r="AD260" s="264"/>
      <c r="AE260" s="264"/>
      <c r="AF260" s="264"/>
      <c r="AG260" s="264"/>
      <c r="AH260" s="264"/>
      <c r="AI260" s="25"/>
    </row>
    <row r="261" spans="1:35" ht="5.0999999999999996" customHeight="1" x14ac:dyDescent="0.25">
      <c r="A261" s="2"/>
      <c r="B261" s="34"/>
      <c r="C261" s="247"/>
      <c r="D261" s="247"/>
      <c r="E261" s="247"/>
      <c r="F261" s="247"/>
      <c r="G261" s="247"/>
      <c r="H261" s="247"/>
      <c r="I261" s="247"/>
      <c r="J261" s="247"/>
      <c r="K261" s="247"/>
      <c r="L261" s="248"/>
      <c r="M261" s="248"/>
      <c r="N261" s="248"/>
      <c r="O261" s="248"/>
      <c r="P261" s="248"/>
      <c r="Q261" s="248"/>
      <c r="R261" s="16"/>
      <c r="S261" s="16"/>
      <c r="T261" s="249"/>
      <c r="U261" s="249"/>
      <c r="V261" s="249"/>
      <c r="W261" s="249"/>
      <c r="X261" s="249"/>
      <c r="Y261" s="249"/>
      <c r="Z261" s="249"/>
      <c r="AA261" s="249"/>
      <c r="AB261" s="249"/>
      <c r="AC261" s="249"/>
      <c r="AD261" s="249"/>
      <c r="AE261" s="249"/>
      <c r="AF261" s="247"/>
      <c r="AG261" s="248"/>
      <c r="AH261" s="249"/>
      <c r="AI261" s="25"/>
    </row>
    <row r="262" spans="1:35" ht="14.25" customHeight="1" x14ac:dyDescent="0.25">
      <c r="A262" s="2"/>
      <c r="B262" s="66" t="s">
        <v>178</v>
      </c>
      <c r="C262" s="264"/>
      <c r="D262" s="264"/>
      <c r="E262" s="264"/>
      <c r="F262" s="264"/>
      <c r="G262" s="264"/>
      <c r="H262" s="264"/>
      <c r="I262" s="264"/>
      <c r="J262" s="264"/>
      <c r="K262" s="264"/>
      <c r="L262" s="264"/>
      <c r="M262" s="264"/>
      <c r="N262" s="264"/>
      <c r="O262" s="264"/>
      <c r="P262" s="264"/>
      <c r="Q262" s="264"/>
      <c r="R262" s="17"/>
      <c r="S262" s="66" t="s">
        <v>208</v>
      </c>
      <c r="T262" s="264"/>
      <c r="U262" s="264"/>
      <c r="V262" s="264"/>
      <c r="W262" s="264"/>
      <c r="X262" s="264"/>
      <c r="Y262" s="264"/>
      <c r="Z262" s="264"/>
      <c r="AA262" s="264"/>
      <c r="AB262" s="264"/>
      <c r="AC262" s="264"/>
      <c r="AD262" s="264"/>
      <c r="AE262" s="264"/>
      <c r="AF262" s="264"/>
      <c r="AG262" s="264"/>
      <c r="AH262" s="264"/>
      <c r="AI262" s="25"/>
    </row>
    <row r="263" spans="1:35" ht="5.0999999999999996" customHeight="1" x14ac:dyDescent="0.25">
      <c r="A263" s="2"/>
      <c r="B263" s="4"/>
      <c r="C263" s="250"/>
      <c r="D263" s="250"/>
      <c r="E263" s="250"/>
      <c r="F263" s="250"/>
      <c r="G263" s="250"/>
      <c r="H263" s="250"/>
      <c r="I263" s="250"/>
      <c r="J263" s="250"/>
      <c r="K263" s="250"/>
      <c r="L263" s="250"/>
      <c r="M263" s="250"/>
      <c r="N263" s="250"/>
      <c r="O263" s="250"/>
      <c r="P263" s="250"/>
      <c r="Q263" s="250"/>
      <c r="R263" s="4"/>
      <c r="S263" s="4"/>
      <c r="T263" s="4"/>
      <c r="U263" s="4"/>
      <c r="V263" s="4"/>
      <c r="W263" s="4"/>
      <c r="X263" s="4"/>
      <c r="Y263" s="4"/>
      <c r="Z263" s="4"/>
      <c r="AA263" s="4"/>
      <c r="AB263" s="4"/>
      <c r="AC263" s="4"/>
      <c r="AD263" s="4"/>
      <c r="AE263" s="4"/>
      <c r="AF263" s="4"/>
      <c r="AG263" s="16"/>
      <c r="AH263" s="16"/>
      <c r="AI263" s="25"/>
    </row>
    <row r="264" spans="1:35" ht="14.25" customHeight="1" x14ac:dyDescent="0.25">
      <c r="A264" s="2"/>
      <c r="B264" s="4"/>
      <c r="C264" s="4"/>
      <c r="D264" s="4"/>
      <c r="E264" s="4"/>
      <c r="F264" s="4"/>
      <c r="G264" s="4"/>
      <c r="H264" s="4"/>
      <c r="I264" s="4"/>
      <c r="J264" s="4"/>
      <c r="K264" s="4"/>
      <c r="L264" s="4"/>
      <c r="M264" s="268" t="s">
        <v>24</v>
      </c>
      <c r="N264" s="268"/>
      <c r="O264" s="268"/>
      <c r="P264" s="268"/>
      <c r="Q264" s="268"/>
      <c r="R264" s="268"/>
      <c r="S264" s="268"/>
      <c r="T264" s="4"/>
      <c r="U264" s="4"/>
      <c r="V264" s="4"/>
      <c r="W264" s="4"/>
      <c r="X264" s="4"/>
      <c r="Y264" s="4"/>
      <c r="Z264" s="4"/>
      <c r="AA264" s="4"/>
      <c r="AB264" s="4"/>
      <c r="AC264" s="4"/>
      <c r="AD264" s="4"/>
      <c r="AE264" s="4"/>
      <c r="AF264" s="4"/>
      <c r="AG264" s="16"/>
      <c r="AH264" s="16"/>
      <c r="AI264" s="25"/>
    </row>
    <row r="265" spans="1:35" ht="6" customHeight="1" thickBot="1" x14ac:dyDescent="0.3">
      <c r="A265" s="60"/>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6"/>
    </row>
    <row r="266" spans="1:35" ht="5.0999999999999996"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16"/>
    </row>
    <row r="267" spans="1:35" ht="2.25" customHeight="1" thickBot="1" x14ac:dyDescent="0.3">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23"/>
    </row>
    <row r="268" spans="1:35" ht="14.25" customHeight="1" x14ac:dyDescent="0.25">
      <c r="A268" s="52"/>
      <c r="B268" s="53"/>
      <c r="C268" s="53"/>
      <c r="D268" s="53"/>
      <c r="E268" s="53"/>
      <c r="F268" s="53"/>
      <c r="G268" s="53"/>
      <c r="H268" s="53"/>
      <c r="I268" s="53"/>
      <c r="J268" s="53"/>
      <c r="K268" s="53"/>
      <c r="L268" s="53"/>
      <c r="M268" s="53"/>
      <c r="N268" s="53"/>
      <c r="O268" s="53"/>
      <c r="P268" s="53"/>
      <c r="Q268" s="53"/>
      <c r="R268" s="53"/>
      <c r="S268" s="53"/>
      <c r="T268" s="53"/>
      <c r="U268" s="53"/>
      <c r="V268" s="53"/>
      <c r="W268" s="53"/>
      <c r="X268" s="7"/>
      <c r="Y268" s="7"/>
      <c r="Z268" s="7"/>
      <c r="AA268" s="7"/>
      <c r="AB268" s="7"/>
      <c r="AC268" s="7"/>
      <c r="AD268" s="7"/>
      <c r="AE268" s="7"/>
      <c r="AF268" s="7"/>
      <c r="AG268" s="7"/>
      <c r="AH268" s="7"/>
      <c r="AI268" s="24"/>
    </row>
    <row r="269" spans="1:35" ht="14.25" customHeight="1" x14ac:dyDescent="0.25">
      <c r="A269" s="30"/>
      <c r="B269" s="15"/>
      <c r="C269" s="15"/>
      <c r="D269" s="15"/>
      <c r="E269" s="15"/>
      <c r="F269" s="15"/>
      <c r="G269" s="15"/>
      <c r="H269" s="15"/>
      <c r="I269" s="15"/>
      <c r="J269" s="15"/>
      <c r="K269" s="15"/>
      <c r="L269" s="15"/>
      <c r="M269" s="15"/>
      <c r="N269" s="15"/>
      <c r="O269" s="15"/>
      <c r="P269" s="15"/>
      <c r="Q269" s="15"/>
      <c r="R269" s="15"/>
      <c r="S269" s="15"/>
      <c r="T269" s="15"/>
      <c r="U269" s="15"/>
      <c r="V269" s="15"/>
      <c r="W269" s="15"/>
      <c r="X269" s="4"/>
      <c r="Y269" s="4"/>
      <c r="Z269" s="4"/>
      <c r="AA269" s="4"/>
      <c r="AB269" s="4"/>
      <c r="AC269" s="4"/>
      <c r="AD269" s="4"/>
      <c r="AE269" s="4"/>
      <c r="AF269" s="4"/>
      <c r="AG269" s="4"/>
      <c r="AH269" s="4"/>
      <c r="AI269" s="25"/>
    </row>
    <row r="270" spans="1:35" ht="19.5" customHeight="1" x14ac:dyDescent="0.25">
      <c r="A270" s="252"/>
      <c r="B270" s="251"/>
      <c r="C270" s="251"/>
      <c r="D270" s="251"/>
      <c r="E270" s="251"/>
      <c r="F270" s="251"/>
      <c r="G270" s="251"/>
      <c r="H270" s="251"/>
      <c r="I270" s="251"/>
      <c r="J270" s="251"/>
      <c r="K270" s="251"/>
      <c r="L270" s="251"/>
      <c r="M270" s="251"/>
      <c r="N270" s="251"/>
      <c r="O270" s="251"/>
      <c r="P270" s="251"/>
      <c r="Q270" s="251"/>
      <c r="R270" s="251"/>
      <c r="S270" s="251"/>
      <c r="T270" s="251"/>
      <c r="U270" s="251"/>
      <c r="V270" s="251"/>
      <c r="W270" s="251"/>
      <c r="X270" s="251"/>
      <c r="Y270" s="251"/>
      <c r="Z270" s="251"/>
      <c r="AA270" s="251"/>
      <c r="AB270" s="251"/>
      <c r="AC270" s="251"/>
      <c r="AD270" s="251"/>
      <c r="AE270" s="251"/>
      <c r="AF270" s="251"/>
      <c r="AG270" s="251"/>
      <c r="AH270" s="252"/>
      <c r="AI270" s="253"/>
    </row>
    <row r="271" spans="1:35" ht="3.75" customHeight="1" x14ac:dyDescent="0.25">
      <c r="A271" s="2"/>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4"/>
      <c r="AI271" s="25"/>
    </row>
    <row r="272" spans="1:35" ht="14.25" customHeight="1" x14ac:dyDescent="0.25">
      <c r="A272" s="2"/>
      <c r="B272" s="4"/>
      <c r="C272" s="269" t="s">
        <v>695</v>
      </c>
      <c r="D272" s="269"/>
      <c r="E272" s="269"/>
      <c r="F272" s="269"/>
      <c r="G272" s="269"/>
      <c r="H272" s="269"/>
      <c r="I272" s="269"/>
      <c r="J272" s="269"/>
      <c r="K272" s="269"/>
      <c r="L272" s="269"/>
      <c r="M272" s="269"/>
      <c r="N272" s="269"/>
      <c r="O272" s="4"/>
      <c r="P272" s="4"/>
      <c r="Q272" s="4"/>
      <c r="R272" s="4"/>
      <c r="S272" s="4"/>
      <c r="T272" s="4"/>
      <c r="U272" s="4"/>
      <c r="V272" s="4"/>
      <c r="W272" s="4"/>
      <c r="X272" s="4"/>
      <c r="Y272" s="4"/>
      <c r="Z272" s="4"/>
      <c r="AA272" s="4"/>
      <c r="AB272" s="4"/>
      <c r="AC272" s="4"/>
      <c r="AD272" s="4"/>
      <c r="AE272" s="4"/>
      <c r="AF272" s="4"/>
      <c r="AG272" s="4"/>
      <c r="AH272" s="4"/>
      <c r="AI272" s="25"/>
    </row>
    <row r="273" spans="1:35" ht="12.95" customHeight="1" x14ac:dyDescent="0.25">
      <c r="A273" s="69"/>
      <c r="B273" s="178" t="s">
        <v>493</v>
      </c>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61"/>
    </row>
    <row r="274" spans="1:35" ht="5.0999999999999996" customHeight="1" x14ac:dyDescent="0.25">
      <c r="A274" s="2"/>
      <c r="B274" s="175"/>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25"/>
    </row>
    <row r="275" spans="1:35" ht="12.95" customHeight="1" x14ac:dyDescent="0.25">
      <c r="A275" s="69"/>
      <c r="B275" s="178" t="s">
        <v>494</v>
      </c>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61"/>
    </row>
    <row r="276" spans="1:35" ht="5.0999999999999996" customHeight="1" x14ac:dyDescent="0.25">
      <c r="A276" s="2"/>
      <c r="B276" s="175"/>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25"/>
    </row>
    <row r="277" spans="1:35" ht="12.95" customHeight="1" x14ac:dyDescent="0.25">
      <c r="A277" s="82"/>
      <c r="B277" s="187" t="s">
        <v>551</v>
      </c>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61"/>
    </row>
    <row r="278" spans="1:35" ht="12.95" customHeight="1" x14ac:dyDescent="0.25">
      <c r="A278" s="83"/>
      <c r="B278" s="188" t="s">
        <v>552</v>
      </c>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61"/>
    </row>
    <row r="279" spans="1:35" ht="5.0999999999999996" customHeight="1" x14ac:dyDescent="0.25">
      <c r="A279" s="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25"/>
    </row>
    <row r="280" spans="1:35" ht="14.25" customHeight="1" x14ac:dyDescent="0.25">
      <c r="A280" s="2"/>
      <c r="B280" s="66" t="s">
        <v>157</v>
      </c>
      <c r="C280" s="264"/>
      <c r="D280" s="264"/>
      <c r="E280" s="264"/>
      <c r="F280" s="264"/>
      <c r="G280" s="264"/>
      <c r="H280" s="264"/>
      <c r="I280" s="264"/>
      <c r="J280" s="264"/>
      <c r="K280" s="264"/>
      <c r="L280" s="264"/>
      <c r="M280" s="264"/>
      <c r="N280" s="264"/>
      <c r="O280" s="264"/>
      <c r="P280" s="264"/>
      <c r="Q280" s="264"/>
      <c r="R280" s="17"/>
      <c r="S280" s="66" t="s">
        <v>179</v>
      </c>
      <c r="T280" s="264"/>
      <c r="U280" s="264"/>
      <c r="V280" s="264"/>
      <c r="W280" s="264"/>
      <c r="X280" s="264"/>
      <c r="Y280" s="264"/>
      <c r="Z280" s="264"/>
      <c r="AA280" s="264"/>
      <c r="AB280" s="264"/>
      <c r="AC280" s="264"/>
      <c r="AD280" s="264"/>
      <c r="AE280" s="264"/>
      <c r="AF280" s="264"/>
      <c r="AG280" s="264"/>
      <c r="AH280" s="264"/>
      <c r="AI280" s="171" t="s">
        <v>550</v>
      </c>
    </row>
    <row r="281" spans="1:35" ht="5.0999999999999996" customHeight="1" x14ac:dyDescent="0.25">
      <c r="A281" s="2"/>
      <c r="B281" s="34"/>
      <c r="C281" s="247"/>
      <c r="D281" s="247"/>
      <c r="E281" s="247"/>
      <c r="F281" s="247"/>
      <c r="G281" s="247"/>
      <c r="H281" s="247"/>
      <c r="I281" s="247"/>
      <c r="J281" s="247"/>
      <c r="K281" s="247"/>
      <c r="L281" s="248"/>
      <c r="M281" s="248"/>
      <c r="N281" s="248"/>
      <c r="O281" s="248"/>
      <c r="P281" s="248"/>
      <c r="Q281" s="248"/>
      <c r="R281" s="17"/>
      <c r="S281" s="17"/>
      <c r="T281" s="248"/>
      <c r="U281" s="248"/>
      <c r="V281" s="248"/>
      <c r="W281" s="248"/>
      <c r="X281" s="248"/>
      <c r="Y281" s="248"/>
      <c r="Z281" s="248"/>
      <c r="AA281" s="248"/>
      <c r="AB281" s="248"/>
      <c r="AC281" s="248"/>
      <c r="AD281" s="248"/>
      <c r="AE281" s="248"/>
      <c r="AF281" s="247"/>
      <c r="AG281" s="248"/>
      <c r="AH281" s="249"/>
      <c r="AI281" s="25"/>
    </row>
    <row r="282" spans="1:35" ht="14.25" customHeight="1" x14ac:dyDescent="0.25">
      <c r="A282" s="2"/>
      <c r="B282" s="66" t="s">
        <v>158</v>
      </c>
      <c r="C282" s="264"/>
      <c r="D282" s="264"/>
      <c r="E282" s="264"/>
      <c r="F282" s="264"/>
      <c r="G282" s="264"/>
      <c r="H282" s="264"/>
      <c r="I282" s="264"/>
      <c r="J282" s="264"/>
      <c r="K282" s="264"/>
      <c r="L282" s="264"/>
      <c r="M282" s="264"/>
      <c r="N282" s="264"/>
      <c r="O282" s="264"/>
      <c r="P282" s="264"/>
      <c r="Q282" s="264"/>
      <c r="R282" s="17"/>
      <c r="S282" s="66" t="s">
        <v>180</v>
      </c>
      <c r="T282" s="264"/>
      <c r="U282" s="264"/>
      <c r="V282" s="264"/>
      <c r="W282" s="264"/>
      <c r="X282" s="264"/>
      <c r="Y282" s="264"/>
      <c r="Z282" s="264"/>
      <c r="AA282" s="264"/>
      <c r="AB282" s="264"/>
      <c r="AC282" s="264"/>
      <c r="AD282" s="264"/>
      <c r="AE282" s="264"/>
      <c r="AF282" s="264"/>
      <c r="AG282" s="264"/>
      <c r="AH282" s="264"/>
      <c r="AI282" s="25"/>
    </row>
    <row r="283" spans="1:35" ht="5.0999999999999996" customHeight="1" x14ac:dyDescent="0.25">
      <c r="A283" s="2"/>
      <c r="B283" s="34"/>
      <c r="C283" s="247"/>
      <c r="D283" s="247"/>
      <c r="E283" s="247"/>
      <c r="F283" s="247"/>
      <c r="G283" s="247"/>
      <c r="H283" s="247"/>
      <c r="I283" s="247"/>
      <c r="J283" s="247"/>
      <c r="K283" s="247"/>
      <c r="L283" s="248"/>
      <c r="M283" s="248"/>
      <c r="N283" s="248"/>
      <c r="O283" s="248"/>
      <c r="P283" s="248"/>
      <c r="Q283" s="248"/>
      <c r="R283" s="17"/>
      <c r="S283" s="17"/>
      <c r="T283" s="248"/>
      <c r="U283" s="248"/>
      <c r="V283" s="248"/>
      <c r="W283" s="248"/>
      <c r="X283" s="248"/>
      <c r="Y283" s="248"/>
      <c r="Z283" s="248"/>
      <c r="AA283" s="248"/>
      <c r="AB283" s="248"/>
      <c r="AC283" s="248"/>
      <c r="AD283" s="248"/>
      <c r="AE283" s="248"/>
      <c r="AF283" s="247"/>
      <c r="AG283" s="248"/>
      <c r="AH283" s="249"/>
      <c r="AI283" s="25"/>
    </row>
    <row r="284" spans="1:35" ht="14.25" customHeight="1" x14ac:dyDescent="0.25">
      <c r="A284" s="29"/>
      <c r="B284" s="66" t="s">
        <v>159</v>
      </c>
      <c r="C284" s="264"/>
      <c r="D284" s="264"/>
      <c r="E284" s="264"/>
      <c r="F284" s="264"/>
      <c r="G284" s="264"/>
      <c r="H284" s="264"/>
      <c r="I284" s="264"/>
      <c r="J284" s="264"/>
      <c r="K284" s="264"/>
      <c r="L284" s="264"/>
      <c r="M284" s="264"/>
      <c r="N284" s="264"/>
      <c r="O284" s="264"/>
      <c r="P284" s="264"/>
      <c r="Q284" s="264"/>
      <c r="R284" s="17"/>
      <c r="S284" s="66" t="s">
        <v>181</v>
      </c>
      <c r="T284" s="264"/>
      <c r="U284" s="264"/>
      <c r="V284" s="264"/>
      <c r="W284" s="264"/>
      <c r="X284" s="264"/>
      <c r="Y284" s="264"/>
      <c r="Z284" s="264"/>
      <c r="AA284" s="264"/>
      <c r="AB284" s="264"/>
      <c r="AC284" s="264"/>
      <c r="AD284" s="264"/>
      <c r="AE284" s="264"/>
      <c r="AF284" s="264"/>
      <c r="AG284" s="264"/>
      <c r="AH284" s="264"/>
      <c r="AI284" s="25"/>
    </row>
    <row r="285" spans="1:35" ht="5.0999999999999996" customHeight="1" x14ac:dyDescent="0.25">
      <c r="A285" s="2"/>
      <c r="B285" s="34"/>
      <c r="C285" s="247"/>
      <c r="D285" s="247"/>
      <c r="E285" s="247"/>
      <c r="F285" s="247"/>
      <c r="G285" s="247"/>
      <c r="H285" s="247"/>
      <c r="I285" s="247"/>
      <c r="J285" s="247"/>
      <c r="K285" s="247"/>
      <c r="L285" s="248"/>
      <c r="M285" s="248"/>
      <c r="N285" s="248"/>
      <c r="O285" s="248"/>
      <c r="P285" s="248"/>
      <c r="Q285" s="248"/>
      <c r="R285" s="17"/>
      <c r="S285" s="17"/>
      <c r="T285" s="248"/>
      <c r="U285" s="248"/>
      <c r="V285" s="248"/>
      <c r="W285" s="248"/>
      <c r="X285" s="248"/>
      <c r="Y285" s="248"/>
      <c r="Z285" s="248"/>
      <c r="AA285" s="248"/>
      <c r="AB285" s="248"/>
      <c r="AC285" s="248"/>
      <c r="AD285" s="248"/>
      <c r="AE285" s="248"/>
      <c r="AF285" s="247"/>
      <c r="AG285" s="248"/>
      <c r="AH285" s="249"/>
      <c r="AI285" s="25"/>
    </row>
    <row r="286" spans="1:35" ht="14.25" customHeight="1" x14ac:dyDescent="0.25">
      <c r="A286" s="2"/>
      <c r="B286" s="66" t="s">
        <v>177</v>
      </c>
      <c r="C286" s="264"/>
      <c r="D286" s="264"/>
      <c r="E286" s="264"/>
      <c r="F286" s="264"/>
      <c r="G286" s="264"/>
      <c r="H286" s="264"/>
      <c r="I286" s="264"/>
      <c r="J286" s="264"/>
      <c r="K286" s="264"/>
      <c r="L286" s="264"/>
      <c r="M286" s="264"/>
      <c r="N286" s="264"/>
      <c r="O286" s="264"/>
      <c r="P286" s="264"/>
      <c r="Q286" s="264"/>
      <c r="R286" s="17"/>
      <c r="S286" s="66" t="s">
        <v>182</v>
      </c>
      <c r="T286" s="264"/>
      <c r="U286" s="264"/>
      <c r="V286" s="264"/>
      <c r="W286" s="264"/>
      <c r="X286" s="264"/>
      <c r="Y286" s="264"/>
      <c r="Z286" s="264"/>
      <c r="AA286" s="264"/>
      <c r="AB286" s="264"/>
      <c r="AC286" s="264"/>
      <c r="AD286" s="264"/>
      <c r="AE286" s="264"/>
      <c r="AF286" s="264"/>
      <c r="AG286" s="264"/>
      <c r="AH286" s="264"/>
      <c r="AI286" s="25"/>
    </row>
    <row r="287" spans="1:35" ht="5.0999999999999996" customHeight="1" x14ac:dyDescent="0.25">
      <c r="A287" s="2"/>
      <c r="B287" s="34"/>
      <c r="C287" s="247"/>
      <c r="D287" s="247"/>
      <c r="E287" s="247"/>
      <c r="F287" s="247"/>
      <c r="G287" s="247"/>
      <c r="H287" s="247"/>
      <c r="I287" s="247"/>
      <c r="J287" s="247"/>
      <c r="K287" s="247"/>
      <c r="L287" s="248"/>
      <c r="M287" s="248"/>
      <c r="N287" s="248"/>
      <c r="O287" s="248"/>
      <c r="P287" s="248"/>
      <c r="Q287" s="248"/>
      <c r="R287" s="16"/>
      <c r="S287" s="16"/>
      <c r="T287" s="249"/>
      <c r="U287" s="249"/>
      <c r="V287" s="249"/>
      <c r="W287" s="249"/>
      <c r="X287" s="249"/>
      <c r="Y287" s="249"/>
      <c r="Z287" s="249"/>
      <c r="AA287" s="249"/>
      <c r="AB287" s="249"/>
      <c r="AC287" s="249"/>
      <c r="AD287" s="249"/>
      <c r="AE287" s="249"/>
      <c r="AF287" s="247"/>
      <c r="AG287" s="248"/>
      <c r="AH287" s="249"/>
      <c r="AI287" s="25"/>
    </row>
    <row r="288" spans="1:35" ht="14.25" customHeight="1" x14ac:dyDescent="0.25">
      <c r="A288" s="29"/>
      <c r="B288" s="66" t="s">
        <v>178</v>
      </c>
      <c r="C288" s="264"/>
      <c r="D288" s="264"/>
      <c r="E288" s="264"/>
      <c r="F288" s="264"/>
      <c r="G288" s="264"/>
      <c r="H288" s="264"/>
      <c r="I288" s="264"/>
      <c r="J288" s="264"/>
      <c r="K288" s="264"/>
      <c r="L288" s="264"/>
      <c r="M288" s="264"/>
      <c r="N288" s="264"/>
      <c r="O288" s="264"/>
      <c r="P288" s="264"/>
      <c r="Q288" s="264"/>
      <c r="R288" s="17"/>
      <c r="S288" s="66" t="s">
        <v>208</v>
      </c>
      <c r="T288" s="264"/>
      <c r="U288" s="264"/>
      <c r="V288" s="264"/>
      <c r="W288" s="264"/>
      <c r="X288" s="264"/>
      <c r="Y288" s="264"/>
      <c r="Z288" s="264"/>
      <c r="AA288" s="264"/>
      <c r="AB288" s="264"/>
      <c r="AC288" s="264"/>
      <c r="AD288" s="264"/>
      <c r="AE288" s="264"/>
      <c r="AF288" s="264"/>
      <c r="AG288" s="264"/>
      <c r="AH288" s="264"/>
      <c r="AI288" s="25"/>
    </row>
    <row r="289" spans="1:35" ht="5.25" customHeight="1" x14ac:dyDescent="0.25">
      <c r="A289" s="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25"/>
    </row>
    <row r="290" spans="1:35" ht="14.25" customHeight="1" x14ac:dyDescent="0.25">
      <c r="A290" s="74"/>
      <c r="B290" s="48" t="s">
        <v>25</v>
      </c>
      <c r="C290" s="48"/>
      <c r="D290" s="48"/>
      <c r="E290" s="48"/>
      <c r="F290" s="48"/>
      <c r="G290" s="48"/>
      <c r="H290" s="48"/>
      <c r="I290" s="48"/>
      <c r="J290" s="48"/>
      <c r="K290" s="48"/>
      <c r="L290" s="48"/>
      <c r="M290" s="48"/>
      <c r="N290" s="48"/>
      <c r="O290" s="48"/>
      <c r="P290" s="48"/>
      <c r="Q290" s="48"/>
      <c r="R290" s="48"/>
      <c r="S290" s="48"/>
      <c r="T290" s="4"/>
      <c r="U290" s="4"/>
      <c r="V290" s="4"/>
      <c r="W290" s="4"/>
      <c r="X290" s="4"/>
      <c r="Y290" s="4"/>
      <c r="Z290" s="4"/>
      <c r="AA290" s="4"/>
      <c r="AB290" s="4"/>
      <c r="AC290" s="4"/>
      <c r="AD290" s="4"/>
      <c r="AE290" s="4"/>
      <c r="AF290" s="4"/>
      <c r="AG290" s="4"/>
      <c r="AH290" s="4"/>
      <c r="AI290" s="25"/>
    </row>
    <row r="291" spans="1:35" ht="12.95" customHeight="1" x14ac:dyDescent="0.25">
      <c r="A291" s="83"/>
      <c r="B291" s="189" t="s">
        <v>710</v>
      </c>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61"/>
    </row>
    <row r="292" spans="1:35" ht="12.95" customHeight="1" x14ac:dyDescent="0.25">
      <c r="A292" s="32"/>
      <c r="B292" s="180" t="s">
        <v>711</v>
      </c>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61"/>
    </row>
    <row r="293" spans="1:35" ht="14.25" customHeight="1" x14ac:dyDescent="0.25">
      <c r="A293" s="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25"/>
    </row>
    <row r="294" spans="1:35" ht="14.25" customHeight="1" x14ac:dyDescent="0.25">
      <c r="A294" s="2"/>
      <c r="B294" s="4"/>
      <c r="C294" s="57"/>
      <c r="D294" s="183" t="s">
        <v>508</v>
      </c>
      <c r="E294" s="57"/>
      <c r="F294" s="57"/>
      <c r="G294" s="57"/>
      <c r="H294" s="57"/>
      <c r="I294" s="57"/>
      <c r="J294" s="57"/>
      <c r="K294" s="57"/>
      <c r="L294" s="3"/>
      <c r="M294" s="3"/>
      <c r="N294" s="3"/>
      <c r="O294" s="3"/>
      <c r="P294" s="3"/>
      <c r="Q294" s="3"/>
      <c r="R294" s="3"/>
      <c r="S294" s="3"/>
      <c r="T294" s="3"/>
      <c r="U294" s="3"/>
      <c r="V294" s="3"/>
      <c r="W294" s="3"/>
      <c r="X294" s="3"/>
      <c r="Y294" s="3"/>
      <c r="Z294" s="3"/>
      <c r="AA294" s="3"/>
      <c r="AB294" s="3"/>
      <c r="AC294" s="3"/>
      <c r="AD294" s="3"/>
      <c r="AE294" s="3"/>
      <c r="AF294" s="3"/>
      <c r="AG294" s="3"/>
      <c r="AH294" s="3"/>
      <c r="AI294" s="25"/>
    </row>
    <row r="295" spans="1:35" ht="14.25" customHeight="1" x14ac:dyDescent="0.25">
      <c r="A295" s="2"/>
      <c r="B295" s="4"/>
      <c r="C295" s="65"/>
      <c r="D295" s="65"/>
      <c r="E295" s="65"/>
      <c r="F295" s="65"/>
      <c r="G295" s="65"/>
      <c r="H295" s="65"/>
      <c r="I295" s="65"/>
      <c r="J295" s="65"/>
      <c r="K295" s="65"/>
      <c r="L295" s="65"/>
      <c r="M295" s="65"/>
      <c r="N295" s="16"/>
      <c r="O295" s="16"/>
      <c r="P295" s="3"/>
      <c r="Q295" s="3"/>
      <c r="R295" s="3"/>
      <c r="S295" s="3"/>
      <c r="T295" s="3"/>
      <c r="U295" s="3"/>
      <c r="V295" s="3"/>
      <c r="W295" s="3"/>
      <c r="X295" s="3"/>
      <c r="Y295" s="3"/>
      <c r="Z295" s="3"/>
      <c r="AA295" s="3"/>
      <c r="AB295" s="3"/>
      <c r="AC295" s="3"/>
      <c r="AD295" s="3"/>
      <c r="AE295" s="3"/>
      <c r="AF295" s="3"/>
      <c r="AG295" s="3"/>
      <c r="AH295" s="3"/>
      <c r="AI295" s="25"/>
    </row>
    <row r="296" spans="1:35" ht="14.25" customHeight="1" x14ac:dyDescent="0.25">
      <c r="A296" s="2"/>
      <c r="B296" s="4"/>
      <c r="C296" s="3"/>
      <c r="D296" s="46"/>
      <c r="E296" s="57"/>
      <c r="F296" s="57"/>
      <c r="G296" s="57"/>
      <c r="H296" s="57"/>
      <c r="I296" s="3"/>
      <c r="J296" s="3"/>
      <c r="K296" s="3"/>
      <c r="L296" s="3"/>
      <c r="M296" s="3"/>
      <c r="N296" s="3"/>
      <c r="O296" s="3"/>
      <c r="P296" s="3"/>
      <c r="Q296" s="3"/>
      <c r="R296" s="57"/>
      <c r="S296" s="57"/>
      <c r="T296" s="57"/>
      <c r="U296" s="57"/>
      <c r="V296" s="3"/>
      <c r="W296" s="3"/>
      <c r="X296" s="3"/>
      <c r="Y296" s="3"/>
      <c r="Z296" s="3"/>
      <c r="AA296" s="3"/>
      <c r="AB296" s="3"/>
      <c r="AC296" s="3"/>
      <c r="AD296" s="3"/>
      <c r="AE296" s="3"/>
      <c r="AF296" s="3"/>
      <c r="AG296" s="3"/>
      <c r="AH296" s="3"/>
      <c r="AI296" s="25"/>
    </row>
    <row r="297" spans="1:35" ht="14.25" customHeight="1" x14ac:dyDescent="0.25">
      <c r="A297" s="2"/>
      <c r="B297" s="4"/>
      <c r="C297" s="3"/>
      <c r="D297" s="46"/>
      <c r="E297" s="57"/>
      <c r="F297" s="57"/>
      <c r="G297" s="57"/>
      <c r="H297" s="57"/>
      <c r="I297" s="3"/>
      <c r="J297" s="3"/>
      <c r="K297" s="3"/>
      <c r="L297" s="3"/>
      <c r="M297" s="3"/>
      <c r="N297" s="3"/>
      <c r="O297" s="3"/>
      <c r="P297" s="3"/>
      <c r="Q297" s="3"/>
      <c r="R297" s="57"/>
      <c r="S297" s="57"/>
      <c r="T297" s="57"/>
      <c r="U297" s="57"/>
      <c r="V297" s="3"/>
      <c r="W297" s="3"/>
      <c r="X297" s="3"/>
      <c r="Y297" s="3"/>
      <c r="Z297" s="3"/>
      <c r="AA297" s="3"/>
      <c r="AB297" s="3"/>
      <c r="AC297" s="3"/>
      <c r="AD297" s="3"/>
      <c r="AE297" s="3"/>
      <c r="AF297" s="3"/>
      <c r="AG297" s="3"/>
      <c r="AH297" s="3"/>
      <c r="AI297" s="25"/>
    </row>
    <row r="298" spans="1:35" ht="14.25" customHeight="1" x14ac:dyDescent="0.25">
      <c r="A298" s="2"/>
      <c r="B298" s="4"/>
      <c r="C298" s="3"/>
      <c r="D298" s="46"/>
      <c r="E298" s="57"/>
      <c r="F298" s="57"/>
      <c r="G298" s="57"/>
      <c r="H298" s="57"/>
      <c r="I298" s="3"/>
      <c r="J298" s="3"/>
      <c r="K298" s="3"/>
      <c r="L298" s="3"/>
      <c r="M298" s="3"/>
      <c r="N298" s="3"/>
      <c r="O298" s="3"/>
      <c r="P298" s="3"/>
      <c r="AI298" s="25"/>
    </row>
    <row r="299" spans="1:35" ht="14.25" customHeight="1" x14ac:dyDescent="0.25">
      <c r="A299" s="2"/>
      <c r="B299" s="4"/>
      <c r="C299" s="3"/>
      <c r="D299" s="46"/>
      <c r="E299" s="57"/>
      <c r="F299" s="57"/>
      <c r="G299" s="57"/>
      <c r="H299" s="57"/>
      <c r="I299" s="3"/>
      <c r="J299" s="3"/>
      <c r="K299" s="3"/>
      <c r="L299" s="3"/>
      <c r="M299" s="3"/>
      <c r="N299" s="3"/>
      <c r="O299" s="3"/>
      <c r="P299" s="3"/>
      <c r="Q299" s="9"/>
      <c r="R299" s="9"/>
      <c r="S299" s="119"/>
      <c r="T299" s="266"/>
      <c r="U299" s="266"/>
      <c r="V299" s="266"/>
      <c r="W299" s="266"/>
      <c r="X299" s="266"/>
      <c r="Y299" s="266"/>
      <c r="Z299" s="266"/>
      <c r="AA299" s="266"/>
      <c r="AB299" s="266"/>
      <c r="AC299" s="266"/>
      <c r="AD299" s="266"/>
      <c r="AE299" s="266"/>
      <c r="AF299" s="266"/>
      <c r="AG299" s="266"/>
      <c r="AH299" s="266"/>
      <c r="AI299" s="25"/>
    </row>
    <row r="300" spans="1:35" ht="14.25" customHeight="1" x14ac:dyDescent="0.25">
      <c r="A300" s="2"/>
      <c r="B300" s="4"/>
      <c r="C300" s="3"/>
      <c r="D300" s="46"/>
      <c r="E300" s="57"/>
      <c r="F300" s="57"/>
      <c r="G300" s="57"/>
      <c r="H300" s="57"/>
      <c r="I300" s="3"/>
      <c r="J300" s="3"/>
      <c r="K300" s="3"/>
      <c r="L300" s="3"/>
      <c r="M300" s="3"/>
      <c r="N300" s="3"/>
      <c r="O300" s="3"/>
      <c r="P300" s="3"/>
      <c r="Q300" s="3"/>
      <c r="R300" s="57"/>
      <c r="S300" s="57"/>
      <c r="T300" s="57"/>
      <c r="U300" s="57"/>
      <c r="V300" s="3"/>
      <c r="W300" s="3"/>
      <c r="X300" s="3"/>
      <c r="Y300" s="3"/>
      <c r="Z300" s="3"/>
      <c r="AA300" s="3"/>
      <c r="AB300" s="3"/>
      <c r="AC300" s="3"/>
      <c r="AD300" s="3"/>
      <c r="AE300" s="3"/>
      <c r="AF300" s="3"/>
      <c r="AG300" s="3"/>
      <c r="AH300" s="3"/>
      <c r="AI300" s="25"/>
    </row>
    <row r="301" spans="1:35" ht="14.25" customHeight="1" x14ac:dyDescent="0.25">
      <c r="A301" s="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25"/>
    </row>
    <row r="302" spans="1:35" ht="7.5" customHeight="1" x14ac:dyDescent="0.25">
      <c r="A302" s="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25"/>
    </row>
    <row r="303" spans="1:35" ht="14.25" customHeight="1" x14ac:dyDescent="0.25">
      <c r="A303" s="74"/>
      <c r="B303" s="48" t="s">
        <v>26</v>
      </c>
      <c r="C303" s="48"/>
      <c r="D303" s="48"/>
      <c r="E303" s="48"/>
      <c r="F303" s="48"/>
      <c r="G303" s="48"/>
      <c r="H303" s="48"/>
      <c r="I303" s="48"/>
      <c r="J303" s="48"/>
      <c r="K303" s="48"/>
      <c r="L303" s="4"/>
      <c r="M303" s="4"/>
      <c r="N303" s="4"/>
      <c r="O303" s="4"/>
      <c r="P303" s="4"/>
      <c r="Q303" s="4"/>
      <c r="R303" s="4"/>
      <c r="S303" s="4"/>
      <c r="T303" s="4"/>
      <c r="U303" s="4"/>
      <c r="V303" s="4"/>
      <c r="W303" s="4"/>
      <c r="X303" s="4"/>
      <c r="Y303" s="4"/>
      <c r="Z303" s="4"/>
      <c r="AA303" s="4"/>
      <c r="AB303" s="4"/>
      <c r="AC303" s="4"/>
      <c r="AD303" s="4"/>
      <c r="AE303" s="4"/>
      <c r="AF303" s="4"/>
      <c r="AG303" s="4"/>
      <c r="AH303" s="4"/>
      <c r="AI303" s="25"/>
    </row>
    <row r="304" spans="1:35" ht="12.95" customHeight="1" x14ac:dyDescent="0.25">
      <c r="A304" s="32"/>
      <c r="B304" s="188" t="s">
        <v>495</v>
      </c>
      <c r="C304" s="84"/>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61"/>
    </row>
    <row r="305" spans="1:35" ht="12.95" customHeight="1" x14ac:dyDescent="0.25">
      <c r="A305" s="69"/>
      <c r="B305" s="183" t="s">
        <v>509</v>
      </c>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61"/>
    </row>
    <row r="306" spans="1:35" ht="5.0999999999999996" customHeight="1" x14ac:dyDescent="0.25">
      <c r="A306" s="2"/>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4"/>
      <c r="AI306" s="25"/>
    </row>
    <row r="307" spans="1:35" ht="12.95" customHeight="1" x14ac:dyDescent="0.25">
      <c r="A307" s="68"/>
      <c r="B307" s="42"/>
      <c r="C307" s="13" t="s">
        <v>241</v>
      </c>
      <c r="D307" s="84"/>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59"/>
    </row>
    <row r="308" spans="1:35" ht="8.1" customHeight="1" x14ac:dyDescent="0.25">
      <c r="A308" s="2"/>
      <c r="B308" s="4"/>
      <c r="C308" s="4"/>
      <c r="D308" s="4"/>
      <c r="E308" s="3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25"/>
    </row>
    <row r="309" spans="1:35" ht="14.25" customHeight="1" x14ac:dyDescent="0.25">
      <c r="A309" s="2"/>
      <c r="B309" s="4"/>
      <c r="C309" s="4"/>
      <c r="D309" s="4"/>
      <c r="E309" s="3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25"/>
    </row>
    <row r="310" spans="1:35" ht="14.25" customHeight="1" x14ac:dyDescent="0.25">
      <c r="A310" s="2"/>
      <c r="B310" s="4"/>
      <c r="C310" s="4"/>
      <c r="D310" s="4"/>
      <c r="E310" s="3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25"/>
    </row>
    <row r="311" spans="1:35" ht="14.25" customHeight="1" x14ac:dyDescent="0.25">
      <c r="A311" s="2"/>
      <c r="B311" s="4"/>
      <c r="C311" s="4"/>
      <c r="D311" s="4"/>
      <c r="E311" s="3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25"/>
    </row>
    <row r="312" spans="1:35" ht="14.25" customHeight="1" x14ac:dyDescent="0.25">
      <c r="A312" s="2"/>
      <c r="B312" s="4"/>
      <c r="C312" s="4"/>
      <c r="D312" s="4"/>
      <c r="E312" s="3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25"/>
    </row>
    <row r="313" spans="1:35" ht="14.25" customHeight="1" x14ac:dyDescent="0.25">
      <c r="A313" s="2"/>
      <c r="B313" s="4"/>
      <c r="C313" s="4"/>
      <c r="D313" s="4"/>
      <c r="E313" s="3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25"/>
    </row>
    <row r="314" spans="1:35" ht="14.25" customHeight="1" x14ac:dyDescent="0.25">
      <c r="A314" s="2"/>
      <c r="B314" s="4"/>
      <c r="C314" s="4"/>
      <c r="D314" s="4"/>
      <c r="E314" s="3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25"/>
    </row>
    <row r="315" spans="1:35" ht="14.25" customHeight="1" x14ac:dyDescent="0.25">
      <c r="A315" s="2"/>
      <c r="B315" s="4"/>
      <c r="C315" s="4"/>
      <c r="D315" s="4"/>
      <c r="E315" s="34"/>
      <c r="F315" s="4"/>
      <c r="G315" s="4"/>
      <c r="H315" s="4"/>
      <c r="I315" s="4"/>
      <c r="J315" s="4"/>
      <c r="K315" s="4"/>
      <c r="L315" s="4"/>
      <c r="M315" s="57"/>
      <c r="N315" s="57"/>
      <c r="O315" s="117"/>
      <c r="P315" s="266"/>
      <c r="Q315" s="266"/>
      <c r="R315" s="266"/>
      <c r="S315" s="266"/>
      <c r="T315" s="266"/>
      <c r="U315" s="266"/>
      <c r="V315" s="266"/>
      <c r="W315" s="266"/>
      <c r="X315" s="266"/>
      <c r="Y315" s="266"/>
      <c r="Z315" s="266"/>
      <c r="AA315" s="266"/>
      <c r="AB315" s="266"/>
      <c r="AC315" s="266"/>
      <c r="AD315" s="266"/>
      <c r="AE315" s="266"/>
      <c r="AF315" s="266"/>
      <c r="AG315" s="266"/>
      <c r="AH315" s="266"/>
      <c r="AI315" s="25"/>
    </row>
    <row r="316" spans="1:35" ht="14.25" customHeight="1" x14ac:dyDescent="0.25">
      <c r="A316" s="2"/>
      <c r="B316" s="4"/>
      <c r="C316" s="4"/>
      <c r="D316" s="4"/>
      <c r="E316" s="3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25"/>
    </row>
    <row r="317" spans="1:35" ht="13.5" customHeight="1" x14ac:dyDescent="0.25">
      <c r="A317" s="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25"/>
    </row>
    <row r="318" spans="1:35" ht="14.25" customHeight="1" x14ac:dyDescent="0.25">
      <c r="A318" s="74"/>
      <c r="B318" s="48" t="s">
        <v>27</v>
      </c>
      <c r="C318" s="48"/>
      <c r="D318" s="48"/>
      <c r="E318" s="48"/>
      <c r="F318" s="48"/>
      <c r="G318" s="48"/>
      <c r="H318" s="48"/>
      <c r="I318" s="48"/>
      <c r="J318" s="48"/>
      <c r="K318" s="48"/>
      <c r="L318" s="48"/>
      <c r="M318" s="48"/>
      <c r="N318" s="48"/>
      <c r="O318" s="48"/>
      <c r="P318" s="4"/>
      <c r="Q318" s="4"/>
      <c r="R318" s="4"/>
      <c r="S318" s="4"/>
      <c r="T318" s="4"/>
      <c r="U318" s="4"/>
      <c r="V318" s="4"/>
      <c r="W318" s="4"/>
      <c r="X318" s="4"/>
      <c r="Y318" s="4"/>
      <c r="Z318" s="4"/>
      <c r="AA318" s="4"/>
      <c r="AB318" s="4"/>
      <c r="AC318" s="4"/>
      <c r="AD318" s="4"/>
      <c r="AE318" s="4"/>
      <c r="AF318" s="4"/>
      <c r="AG318" s="4"/>
      <c r="AH318" s="4"/>
      <c r="AI318" s="25"/>
    </row>
    <row r="319" spans="1:35" ht="12.95" customHeight="1" x14ac:dyDescent="0.25">
      <c r="A319" s="82"/>
      <c r="B319" s="190" t="s">
        <v>510</v>
      </c>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61"/>
    </row>
    <row r="320" spans="1:35" ht="12.95" customHeight="1" x14ac:dyDescent="0.25">
      <c r="A320" s="32"/>
      <c r="B320" s="190" t="s">
        <v>511</v>
      </c>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61"/>
    </row>
    <row r="321" spans="1:35" ht="3" customHeight="1" x14ac:dyDescent="0.25">
      <c r="A321" s="2"/>
      <c r="B321" s="176"/>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4"/>
      <c r="AI321" s="25"/>
    </row>
    <row r="322" spans="1:35" ht="11.25" customHeight="1" x14ac:dyDescent="0.25">
      <c r="A322" s="76"/>
      <c r="B322" s="183" t="s">
        <v>509</v>
      </c>
      <c r="C322" s="77"/>
      <c r="D322" s="77"/>
      <c r="E322" s="77"/>
      <c r="F322" s="77"/>
      <c r="G322" s="77"/>
      <c r="H322" s="77"/>
      <c r="I322" s="77"/>
      <c r="J322" s="64"/>
      <c r="K322" s="64"/>
      <c r="L322" s="64"/>
      <c r="M322" s="64"/>
      <c r="N322" s="64"/>
      <c r="O322" s="64"/>
      <c r="P322" s="64"/>
      <c r="Q322" s="64"/>
      <c r="R322" s="64"/>
      <c r="S322" s="64"/>
      <c r="T322" s="64"/>
      <c r="U322" s="64"/>
      <c r="V322" s="64"/>
      <c r="W322" s="64"/>
      <c r="X322" s="64"/>
      <c r="Y322" s="64"/>
      <c r="Z322" s="64"/>
      <c r="AA322" s="64"/>
      <c r="AB322" s="64"/>
      <c r="AC322" s="64"/>
      <c r="AD322" s="64"/>
      <c r="AE322" s="64"/>
      <c r="AF322" s="64"/>
      <c r="AG322" s="64"/>
      <c r="AH322" s="64"/>
      <c r="AI322" s="61"/>
    </row>
    <row r="323" spans="1:35" ht="3" customHeight="1" x14ac:dyDescent="0.25">
      <c r="A323" s="2"/>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4"/>
      <c r="AI323" s="25"/>
    </row>
    <row r="324" spans="1:35" ht="12.95" customHeight="1" x14ac:dyDescent="0.25">
      <c r="A324" s="68"/>
      <c r="B324" s="13"/>
      <c r="C324" s="13" t="s">
        <v>241</v>
      </c>
      <c r="D324" s="13"/>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59"/>
    </row>
    <row r="325" spans="1:35" ht="8.1" customHeight="1" x14ac:dyDescent="0.25">
      <c r="A325" s="2"/>
      <c r="B325" s="4"/>
      <c r="C325" s="4"/>
      <c r="D325" s="4"/>
      <c r="E325" s="3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25"/>
    </row>
    <row r="326" spans="1:35" ht="14.25" customHeight="1" x14ac:dyDescent="0.25">
      <c r="A326" s="2"/>
      <c r="B326" s="4"/>
      <c r="C326" s="4"/>
      <c r="D326" s="4"/>
      <c r="E326" s="3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25"/>
    </row>
    <row r="327" spans="1:35" ht="14.25" customHeight="1" x14ac:dyDescent="0.25">
      <c r="A327" s="2"/>
      <c r="B327" s="4"/>
      <c r="C327" s="4"/>
      <c r="D327" s="4"/>
      <c r="E327" s="3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25"/>
    </row>
    <row r="328" spans="1:35" ht="14.25" customHeight="1" x14ac:dyDescent="0.25">
      <c r="A328" s="2"/>
      <c r="B328" s="4"/>
      <c r="C328" s="4"/>
      <c r="D328" s="4"/>
      <c r="E328" s="3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25"/>
    </row>
    <row r="329" spans="1:35" ht="14.25" customHeight="1" x14ac:dyDescent="0.25">
      <c r="A329" s="2"/>
      <c r="B329" s="4"/>
      <c r="C329" s="4"/>
      <c r="D329" s="4"/>
      <c r="E329" s="3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25"/>
    </row>
    <row r="330" spans="1:35" ht="14.25" customHeight="1" x14ac:dyDescent="0.25">
      <c r="A330" s="2"/>
      <c r="B330" s="4"/>
      <c r="C330" s="4"/>
      <c r="D330" s="4"/>
      <c r="E330" s="3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25"/>
    </row>
    <row r="331" spans="1:35" ht="14.25" customHeight="1" x14ac:dyDescent="0.25">
      <c r="A331" s="2"/>
      <c r="B331" s="4"/>
      <c r="C331" s="4"/>
      <c r="D331" s="4"/>
      <c r="E331" s="3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25"/>
    </row>
    <row r="332" spans="1:35" ht="14.25" customHeight="1" x14ac:dyDescent="0.25">
      <c r="A332" s="2"/>
      <c r="B332" s="4"/>
      <c r="C332" s="4"/>
      <c r="D332" s="4"/>
      <c r="E332" s="34"/>
      <c r="F332" s="4"/>
      <c r="G332" s="4"/>
      <c r="H332" s="4"/>
      <c r="I332" s="4"/>
      <c r="J332" s="4"/>
      <c r="K332" s="4"/>
      <c r="L332" s="4"/>
      <c r="M332" s="57"/>
      <c r="N332" s="57"/>
      <c r="O332" s="173"/>
      <c r="P332" s="266"/>
      <c r="Q332" s="266"/>
      <c r="R332" s="266"/>
      <c r="S332" s="266"/>
      <c r="T332" s="266"/>
      <c r="U332" s="266"/>
      <c r="V332" s="266"/>
      <c r="W332" s="266"/>
      <c r="X332" s="266"/>
      <c r="Y332" s="266"/>
      <c r="Z332" s="266"/>
      <c r="AA332" s="266"/>
      <c r="AB332" s="266"/>
      <c r="AC332" s="266"/>
      <c r="AD332" s="266"/>
      <c r="AE332" s="266"/>
      <c r="AF332" s="266"/>
      <c r="AG332" s="266"/>
      <c r="AH332" s="266"/>
      <c r="AI332" s="25"/>
    </row>
    <row r="333" spans="1:35" ht="12.75" customHeight="1" x14ac:dyDescent="0.25">
      <c r="A333" s="2"/>
      <c r="B333" s="4"/>
      <c r="C333" s="4"/>
      <c r="D333" s="4"/>
      <c r="E333" s="3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25"/>
    </row>
    <row r="334" spans="1:35" ht="10.5" customHeight="1" thickBot="1" x14ac:dyDescent="0.3">
      <c r="A334" s="60"/>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6"/>
    </row>
    <row r="335" spans="1:35" ht="3"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16"/>
    </row>
    <row r="336" spans="1:35" ht="1.5" customHeight="1" thickBot="1" x14ac:dyDescent="0.3">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23"/>
    </row>
    <row r="337" spans="1:35" ht="14.25" customHeight="1" x14ac:dyDescent="0.25">
      <c r="A337" s="52"/>
      <c r="B337" s="53"/>
      <c r="C337" s="53"/>
      <c r="D337" s="53"/>
      <c r="E337" s="53"/>
      <c r="F337" s="53"/>
      <c r="G337" s="53"/>
      <c r="H337" s="53"/>
      <c r="I337" s="53"/>
      <c r="J337" s="53"/>
      <c r="K337" s="53"/>
      <c r="L337" s="53"/>
      <c r="M337" s="53"/>
      <c r="N337" s="53"/>
      <c r="O337" s="53"/>
      <c r="P337" s="53"/>
      <c r="Q337" s="53"/>
      <c r="R337" s="53"/>
      <c r="S337" s="53"/>
      <c r="T337" s="53"/>
      <c r="U337" s="53"/>
      <c r="V337" s="53"/>
      <c r="W337" s="53"/>
      <c r="X337" s="7"/>
      <c r="Y337" s="7"/>
      <c r="Z337" s="7"/>
      <c r="AA337" s="7"/>
      <c r="AB337" s="7"/>
      <c r="AC337" s="7"/>
      <c r="AD337" s="7"/>
      <c r="AE337" s="7"/>
      <c r="AF337" s="7"/>
      <c r="AG337" s="7"/>
      <c r="AH337" s="7"/>
      <c r="AI337" s="24"/>
    </row>
    <row r="338" spans="1:35" ht="14.25" customHeight="1" x14ac:dyDescent="0.25">
      <c r="A338" s="30"/>
      <c r="B338" s="15"/>
      <c r="C338" s="15"/>
      <c r="D338" s="15"/>
      <c r="E338" s="15"/>
      <c r="F338" s="15"/>
      <c r="G338" s="15"/>
      <c r="H338" s="15"/>
      <c r="I338" s="15"/>
      <c r="J338" s="15"/>
      <c r="K338" s="15"/>
      <c r="L338" s="15"/>
      <c r="M338" s="15"/>
      <c r="N338" s="15"/>
      <c r="O338" s="15"/>
      <c r="P338" s="15"/>
      <c r="Q338" s="15"/>
      <c r="R338" s="15"/>
      <c r="S338" s="15"/>
      <c r="T338" s="15"/>
      <c r="U338" s="15"/>
      <c r="V338" s="15"/>
      <c r="W338" s="15"/>
      <c r="X338" s="4"/>
      <c r="Y338" s="4"/>
      <c r="Z338" s="4"/>
      <c r="AA338" s="4"/>
      <c r="AB338" s="4"/>
      <c r="AC338" s="4"/>
      <c r="AD338" s="4"/>
      <c r="AE338" s="4"/>
      <c r="AF338" s="4"/>
      <c r="AG338" s="4"/>
      <c r="AH338" s="4"/>
      <c r="AI338" s="25"/>
    </row>
    <row r="339" spans="1:35" ht="21" customHeight="1" x14ac:dyDescent="0.25">
      <c r="A339" s="252"/>
      <c r="B339" s="251"/>
      <c r="C339" s="251"/>
      <c r="D339" s="251"/>
      <c r="E339" s="251"/>
      <c r="F339" s="251"/>
      <c r="G339" s="251"/>
      <c r="H339" s="251"/>
      <c r="I339" s="251"/>
      <c r="J339" s="251"/>
      <c r="K339" s="251"/>
      <c r="L339" s="251"/>
      <c r="M339" s="251"/>
      <c r="N339" s="251"/>
      <c r="O339" s="251"/>
      <c r="P339" s="251"/>
      <c r="Q339" s="251"/>
      <c r="R339" s="251"/>
      <c r="S339" s="251"/>
      <c r="T339" s="251"/>
      <c r="U339" s="251"/>
      <c r="V339" s="251"/>
      <c r="W339" s="251"/>
      <c r="X339" s="251"/>
      <c r="Y339" s="251"/>
      <c r="Z339" s="251"/>
      <c r="AA339" s="251"/>
      <c r="AB339" s="251"/>
      <c r="AC339" s="251"/>
      <c r="AD339" s="251"/>
      <c r="AE339" s="251"/>
      <c r="AF339" s="251"/>
      <c r="AG339" s="251"/>
      <c r="AH339" s="252"/>
      <c r="AI339" s="253"/>
    </row>
    <row r="340" spans="1:35" ht="6" customHeight="1" x14ac:dyDescent="0.25">
      <c r="A340" s="2"/>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4"/>
      <c r="AI340" s="25"/>
    </row>
    <row r="341" spans="1:35" ht="14.25" customHeight="1" x14ac:dyDescent="0.25">
      <c r="A341" s="85"/>
      <c r="B341" s="157" t="s">
        <v>28</v>
      </c>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25"/>
    </row>
    <row r="342" spans="1:35" ht="5.0999999999999996" customHeight="1" x14ac:dyDescent="0.25">
      <c r="A342" s="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25"/>
    </row>
    <row r="343" spans="1:35" ht="14.25" customHeight="1" x14ac:dyDescent="0.25">
      <c r="A343" s="2"/>
      <c r="B343" s="4"/>
      <c r="C343" s="270" t="s">
        <v>685</v>
      </c>
      <c r="D343" s="270"/>
      <c r="E343" s="270"/>
      <c r="F343" s="270"/>
      <c r="G343" s="270"/>
      <c r="H343" s="270"/>
      <c r="I343" s="270"/>
      <c r="J343" s="270"/>
      <c r="K343" s="270"/>
      <c r="L343" s="270"/>
      <c r="M343" s="270"/>
      <c r="N343" s="270"/>
      <c r="O343" s="270"/>
      <c r="P343" s="265"/>
      <c r="Q343" s="265"/>
      <c r="R343" s="265"/>
      <c r="S343" s="265"/>
      <c r="V343" s="4"/>
      <c r="W343" s="4"/>
      <c r="X343" s="156"/>
      <c r="Y343" s="156"/>
      <c r="Z343" s="156"/>
      <c r="AA343" s="156"/>
      <c r="AB343" s="156"/>
      <c r="AC343" s="169"/>
      <c r="AD343" s="169"/>
      <c r="AE343" s="169"/>
      <c r="AF343" s="169"/>
      <c r="AG343" s="169"/>
      <c r="AH343" s="169"/>
      <c r="AI343" s="25"/>
    </row>
    <row r="344" spans="1:35" ht="5.0999999999999996" customHeight="1" x14ac:dyDescent="0.25">
      <c r="A344" s="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25"/>
    </row>
    <row r="345" spans="1:35" ht="14.25" customHeight="1" x14ac:dyDescent="0.25">
      <c r="A345" s="2"/>
      <c r="B345" s="4"/>
      <c r="C345" s="275" t="s">
        <v>686</v>
      </c>
      <c r="D345" s="275"/>
      <c r="E345" s="275"/>
      <c r="F345" s="275"/>
      <c r="G345" s="275"/>
      <c r="H345" s="275"/>
      <c r="I345" s="275"/>
      <c r="J345" s="275"/>
      <c r="K345" s="275"/>
      <c r="L345" s="275"/>
      <c r="M345" s="275"/>
      <c r="N345" s="275"/>
      <c r="O345" s="275"/>
      <c r="P345" s="275"/>
      <c r="Q345" s="275"/>
      <c r="R345" s="275"/>
      <c r="S345" s="265"/>
      <c r="T345" s="265"/>
      <c r="U345" s="265"/>
      <c r="V345" s="265"/>
      <c r="Y345" s="4"/>
      <c r="Z345" s="4"/>
      <c r="AA345" s="4"/>
      <c r="AB345" s="4"/>
      <c r="AC345" s="4"/>
      <c r="AD345" s="4"/>
      <c r="AE345" s="4"/>
      <c r="AF345" s="4"/>
      <c r="AG345" s="4"/>
      <c r="AH345" s="4"/>
      <c r="AI345" s="25"/>
    </row>
    <row r="346" spans="1:35" ht="14.25" customHeight="1" x14ac:dyDescent="0.25">
      <c r="A346" s="72"/>
      <c r="B346" s="3"/>
      <c r="C346" s="161"/>
      <c r="D346" s="161"/>
      <c r="E346" s="161"/>
      <c r="F346" s="161"/>
      <c r="G346" s="161"/>
      <c r="H346" s="161"/>
      <c r="I346" s="161"/>
      <c r="J346" s="161"/>
      <c r="K346" s="161"/>
      <c r="L346" s="161"/>
      <c r="M346" s="161"/>
      <c r="N346" s="161"/>
      <c r="O346" s="161"/>
      <c r="P346" s="161"/>
      <c r="Q346" s="161"/>
      <c r="R346" s="161"/>
      <c r="S346" s="162"/>
      <c r="T346" s="162"/>
      <c r="U346" s="162"/>
      <c r="V346" s="162"/>
      <c r="W346" s="160"/>
      <c r="X346" s="160"/>
      <c r="Y346" s="3"/>
      <c r="Z346" s="3"/>
      <c r="AA346" s="3"/>
      <c r="AB346" s="3"/>
      <c r="AC346" s="3"/>
      <c r="AD346" s="3"/>
      <c r="AE346" s="3"/>
      <c r="AF346" s="3"/>
      <c r="AG346" s="3"/>
      <c r="AH346" s="3"/>
      <c r="AI346" s="25"/>
    </row>
    <row r="347" spans="1:35" ht="14.25" customHeight="1" x14ac:dyDescent="0.25">
      <c r="A347" s="152"/>
      <c r="B347" s="153" t="s">
        <v>5</v>
      </c>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c r="AA347" s="153"/>
      <c r="AB347" s="153"/>
      <c r="AC347" s="153"/>
      <c r="AD347" s="153"/>
      <c r="AE347" s="153"/>
      <c r="AF347" s="154"/>
      <c r="AG347" s="154"/>
      <c r="AH347" s="154"/>
      <c r="AI347" s="154"/>
    </row>
    <row r="348" spans="1:35" ht="5.0999999999999996" customHeight="1" x14ac:dyDescent="0.25">
      <c r="A348" s="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25"/>
    </row>
    <row r="349" spans="1:35" ht="14.25" customHeight="1" x14ac:dyDescent="0.25">
      <c r="A349" s="41"/>
      <c r="B349" s="92" t="s">
        <v>31</v>
      </c>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25"/>
    </row>
    <row r="350" spans="1:35" ht="5.0999999999999996" customHeight="1" x14ac:dyDescent="0.25">
      <c r="A350" s="2"/>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25"/>
    </row>
    <row r="351" spans="1:35" ht="14.25" customHeight="1" x14ac:dyDescent="0.25">
      <c r="A351" s="2"/>
      <c r="B351" s="4"/>
      <c r="C351" s="34"/>
      <c r="D351" s="18"/>
      <c r="E351" s="4"/>
      <c r="F351" s="4"/>
      <c r="G351" s="4"/>
      <c r="I351" s="191" t="s">
        <v>482</v>
      </c>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25"/>
    </row>
    <row r="352" spans="1:35" ht="14.25" customHeight="1" x14ac:dyDescent="0.25">
      <c r="A352" s="2"/>
      <c r="B352" s="4"/>
      <c r="C352" s="4"/>
      <c r="D352" s="4"/>
      <c r="E352" s="34"/>
      <c r="F352" s="18"/>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25"/>
    </row>
    <row r="353" spans="1:35" ht="14.25" customHeight="1" x14ac:dyDescent="0.25">
      <c r="A353" s="2"/>
      <c r="B353" s="4"/>
      <c r="C353" s="4"/>
      <c r="D353" s="4"/>
      <c r="E353" s="34"/>
      <c r="F353" s="18"/>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25"/>
    </row>
    <row r="354" spans="1:35" ht="14.25" customHeight="1" x14ac:dyDescent="0.25">
      <c r="A354" s="2"/>
      <c r="B354" s="4"/>
      <c r="C354" s="4"/>
      <c r="D354" s="4"/>
      <c r="E354" s="34"/>
      <c r="F354" s="18"/>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25"/>
    </row>
    <row r="355" spans="1:35" ht="14.25" customHeight="1" x14ac:dyDescent="0.25">
      <c r="A355" s="2"/>
      <c r="B355" s="4"/>
      <c r="C355" s="4"/>
      <c r="D355" s="4"/>
      <c r="E355" s="192" t="s">
        <v>497</v>
      </c>
      <c r="F355" s="18"/>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25"/>
    </row>
    <row r="356" spans="1:35" ht="14.25" customHeight="1" x14ac:dyDescent="0.25">
      <c r="A356" s="2"/>
      <c r="B356" s="4"/>
      <c r="C356" s="4"/>
      <c r="D356" s="4"/>
      <c r="E356" s="4"/>
      <c r="F356" s="34"/>
      <c r="G356" s="4"/>
      <c r="H356" s="4"/>
      <c r="I356" s="4"/>
      <c r="J356" s="4"/>
      <c r="K356" s="4"/>
      <c r="L356" s="4"/>
      <c r="M356" s="4"/>
      <c r="N356" s="4"/>
      <c r="O356" s="4"/>
      <c r="P356" s="4"/>
      <c r="Q356" s="4"/>
      <c r="R356" s="4"/>
      <c r="S356" s="4"/>
      <c r="T356" s="4"/>
      <c r="U356" s="4"/>
      <c r="V356" s="99"/>
      <c r="W356" s="101"/>
      <c r="X356" s="101"/>
      <c r="Y356" s="101"/>
      <c r="Z356" s="100"/>
      <c r="AA356" s="101"/>
      <c r="AB356" s="100"/>
      <c r="AC356" s="99"/>
      <c r="AD356" s="99"/>
      <c r="AE356" s="99"/>
      <c r="AF356" s="99"/>
      <c r="AG356" s="99"/>
      <c r="AH356" s="99"/>
      <c r="AI356" s="25"/>
    </row>
    <row r="357" spans="1:35" ht="14.25" customHeight="1" x14ac:dyDescent="0.25">
      <c r="A357" s="2"/>
      <c r="B357" s="4"/>
      <c r="C357" s="4"/>
      <c r="D357" s="4"/>
      <c r="E357" s="18"/>
      <c r="F357" s="114" t="s">
        <v>32</v>
      </c>
      <c r="G357" s="4"/>
      <c r="H357" s="4"/>
      <c r="I357" s="4"/>
      <c r="J357" s="267"/>
      <c r="K357" s="267"/>
      <c r="L357" s="267"/>
      <c r="M357" s="267"/>
      <c r="N357" s="267"/>
      <c r="O357" s="267"/>
      <c r="P357" s="267"/>
      <c r="Q357" s="267"/>
      <c r="R357" s="267"/>
      <c r="S357" s="267"/>
      <c r="T357" s="267"/>
      <c r="U357" s="267"/>
      <c r="V357" s="267"/>
      <c r="W357" s="267"/>
      <c r="X357" s="267"/>
      <c r="Y357" s="267"/>
      <c r="Z357" s="267"/>
      <c r="AA357" s="267"/>
      <c r="AB357" s="267"/>
      <c r="AC357" s="267"/>
      <c r="AD357" s="267"/>
      <c r="AE357" s="267"/>
      <c r="AF357" s="267"/>
      <c r="AG357" s="267"/>
      <c r="AH357" s="267"/>
      <c r="AI357" s="25"/>
    </row>
    <row r="358" spans="1:35" ht="14.25" customHeight="1" x14ac:dyDescent="0.25">
      <c r="A358" s="2"/>
      <c r="B358" s="4"/>
      <c r="C358" s="4"/>
      <c r="D358" s="4"/>
      <c r="E358" s="4"/>
      <c r="F358" s="34"/>
      <c r="G358" s="4"/>
      <c r="H358" s="4"/>
      <c r="I358" s="4"/>
      <c r="J358" s="4"/>
      <c r="K358" s="4"/>
      <c r="L358" s="4"/>
      <c r="M358" s="4"/>
      <c r="N358" s="4"/>
      <c r="O358" s="16"/>
      <c r="P358" s="16"/>
      <c r="Q358" s="16"/>
      <c r="R358" s="16"/>
      <c r="S358" s="16"/>
      <c r="T358" s="16"/>
      <c r="U358" s="16"/>
      <c r="V358" s="102"/>
      <c r="W358" s="101" t="b">
        <v>1</v>
      </c>
      <c r="X358" s="101"/>
      <c r="Y358" s="101"/>
      <c r="Z358" s="100"/>
      <c r="AA358" s="101"/>
      <c r="AB358" s="100"/>
      <c r="AC358" s="99"/>
      <c r="AD358" s="99"/>
      <c r="AE358" s="99"/>
      <c r="AF358" s="99"/>
      <c r="AG358" s="99"/>
      <c r="AH358" s="99"/>
      <c r="AI358" s="25"/>
    </row>
    <row r="359" spans="1:35" ht="14.25" customHeight="1" x14ac:dyDescent="0.25">
      <c r="A359" s="2"/>
      <c r="B359" s="4"/>
      <c r="C359" s="4"/>
      <c r="D359" s="4"/>
      <c r="E359" s="4"/>
      <c r="F359" s="114" t="s">
        <v>32</v>
      </c>
      <c r="G359" s="4"/>
      <c r="H359" s="4"/>
      <c r="I359" s="4"/>
      <c r="J359" s="303"/>
      <c r="K359" s="303"/>
      <c r="L359" s="303"/>
      <c r="M359" s="303"/>
      <c r="N359" s="303"/>
      <c r="O359" s="303"/>
      <c r="P359" s="303"/>
      <c r="Q359" s="303"/>
      <c r="R359" s="303"/>
      <c r="S359" s="303"/>
      <c r="T359" s="303"/>
      <c r="U359" s="303"/>
      <c r="V359" s="303"/>
      <c r="W359" s="303"/>
      <c r="X359" s="303"/>
      <c r="Y359" s="303"/>
      <c r="Z359" s="303"/>
      <c r="AA359" s="303"/>
      <c r="AB359" s="303"/>
      <c r="AC359" s="303"/>
      <c r="AD359" s="303"/>
      <c r="AE359" s="303"/>
      <c r="AF359" s="303"/>
      <c r="AG359" s="303"/>
      <c r="AH359" s="303"/>
      <c r="AI359" s="25"/>
    </row>
    <row r="360" spans="1:35" ht="14.25" customHeight="1" x14ac:dyDescent="0.25">
      <c r="A360" s="2"/>
      <c r="B360" s="4"/>
      <c r="C360" s="4"/>
      <c r="D360" s="4"/>
      <c r="E360" s="4"/>
      <c r="F360" s="34"/>
      <c r="G360" s="4"/>
      <c r="H360" s="4"/>
      <c r="I360" s="4"/>
      <c r="J360" s="4"/>
      <c r="K360" s="4"/>
      <c r="L360" s="4"/>
      <c r="M360" s="4"/>
      <c r="N360" s="4"/>
      <c r="O360" s="4"/>
      <c r="P360" s="4"/>
      <c r="Q360" s="4"/>
      <c r="R360" s="4"/>
      <c r="S360" s="4"/>
      <c r="T360" s="16"/>
      <c r="U360" s="16"/>
      <c r="V360" s="102"/>
      <c r="W360" s="101" t="b">
        <v>1</v>
      </c>
      <c r="X360" s="101"/>
      <c r="Y360" s="101"/>
      <c r="Z360" s="100"/>
      <c r="AA360" s="101"/>
      <c r="AB360" s="100"/>
      <c r="AC360" s="99"/>
      <c r="AD360" s="99"/>
      <c r="AE360" s="99"/>
      <c r="AF360" s="99"/>
      <c r="AG360" s="99"/>
      <c r="AH360" s="99"/>
      <c r="AI360" s="25"/>
    </row>
    <row r="361" spans="1:35" ht="14.25" customHeight="1" x14ac:dyDescent="0.25">
      <c r="A361" s="2"/>
      <c r="B361" s="4"/>
      <c r="C361" s="4"/>
      <c r="D361" s="4"/>
      <c r="E361" s="18"/>
      <c r="F361" s="114" t="s">
        <v>32</v>
      </c>
      <c r="G361" s="4"/>
      <c r="H361" s="4"/>
      <c r="I361" s="4"/>
      <c r="J361" s="303"/>
      <c r="K361" s="303"/>
      <c r="L361" s="303"/>
      <c r="M361" s="303"/>
      <c r="N361" s="303"/>
      <c r="O361" s="303"/>
      <c r="P361" s="303"/>
      <c r="Q361" s="303"/>
      <c r="R361" s="303"/>
      <c r="S361" s="303"/>
      <c r="T361" s="303"/>
      <c r="U361" s="303"/>
      <c r="V361" s="303"/>
      <c r="W361" s="303"/>
      <c r="X361" s="303"/>
      <c r="Y361" s="303"/>
      <c r="Z361" s="303"/>
      <c r="AA361" s="303"/>
      <c r="AB361" s="303"/>
      <c r="AC361" s="303"/>
      <c r="AD361" s="303"/>
      <c r="AE361" s="303"/>
      <c r="AF361" s="303"/>
      <c r="AG361" s="303"/>
      <c r="AH361" s="303"/>
      <c r="AI361" s="25"/>
    </row>
    <row r="362" spans="1:35" ht="14.25" customHeight="1" x14ac:dyDescent="0.25">
      <c r="A362" s="2"/>
      <c r="B362" s="4"/>
      <c r="C362" s="4"/>
      <c r="D362" s="4"/>
      <c r="E362" s="4"/>
      <c r="F362" s="34"/>
      <c r="G362" s="4"/>
      <c r="H362" s="4"/>
      <c r="I362" s="4"/>
      <c r="J362" s="4"/>
      <c r="K362" s="4"/>
      <c r="L362" s="4"/>
      <c r="M362" s="4"/>
      <c r="N362" s="4"/>
      <c r="O362" s="4"/>
      <c r="P362" s="4"/>
      <c r="Q362" s="4"/>
      <c r="R362" s="16"/>
      <c r="S362" s="16"/>
      <c r="T362" s="16"/>
      <c r="U362" s="16"/>
      <c r="V362" s="102"/>
      <c r="W362" s="101" t="b">
        <v>1</v>
      </c>
      <c r="X362" s="101"/>
      <c r="Y362" s="101"/>
      <c r="Z362" s="100"/>
      <c r="AA362" s="101"/>
      <c r="AB362" s="100"/>
      <c r="AC362" s="99"/>
      <c r="AD362" s="99"/>
      <c r="AE362" s="99"/>
      <c r="AF362" s="99"/>
      <c r="AG362" s="99"/>
      <c r="AH362" s="99"/>
      <c r="AI362" s="25"/>
    </row>
    <row r="363" spans="1:35" ht="14.25" customHeight="1" x14ac:dyDescent="0.25">
      <c r="A363" s="2"/>
      <c r="B363" s="4"/>
      <c r="C363" s="4"/>
      <c r="D363" s="4"/>
      <c r="E363" s="18"/>
      <c r="F363" s="114" t="s">
        <v>32</v>
      </c>
      <c r="G363" s="4"/>
      <c r="H363" s="4"/>
      <c r="I363" s="4"/>
      <c r="J363" s="267"/>
      <c r="K363" s="267"/>
      <c r="L363" s="267"/>
      <c r="M363" s="267"/>
      <c r="N363" s="267"/>
      <c r="O363" s="267"/>
      <c r="P363" s="267"/>
      <c r="Q363" s="267"/>
      <c r="R363" s="267"/>
      <c r="S363" s="267"/>
      <c r="T363" s="267"/>
      <c r="U363" s="267"/>
      <c r="V363" s="267"/>
      <c r="W363" s="267"/>
      <c r="X363" s="267"/>
      <c r="Y363" s="267"/>
      <c r="Z363" s="267"/>
      <c r="AA363" s="267"/>
      <c r="AB363" s="267"/>
      <c r="AC363" s="267"/>
      <c r="AD363" s="267"/>
      <c r="AE363" s="267"/>
      <c r="AF363" s="267"/>
      <c r="AG363" s="267"/>
      <c r="AH363" s="267"/>
      <c r="AI363" s="25"/>
    </row>
    <row r="364" spans="1:35" ht="14.25" customHeight="1" x14ac:dyDescent="0.25">
      <c r="A364" s="2"/>
      <c r="B364" s="4"/>
      <c r="C364" s="4"/>
      <c r="D364" s="4"/>
      <c r="E364" s="4"/>
      <c r="F364" s="34"/>
      <c r="G364" s="4"/>
      <c r="H364" s="4"/>
      <c r="I364" s="4"/>
      <c r="J364" s="4"/>
      <c r="K364" s="4"/>
      <c r="L364" s="4"/>
      <c r="M364" s="4"/>
      <c r="N364" s="4"/>
      <c r="O364" s="16"/>
      <c r="P364" s="16"/>
      <c r="Q364" s="16"/>
      <c r="R364" s="16"/>
      <c r="S364" s="16"/>
      <c r="T364" s="16"/>
      <c r="U364" s="16"/>
      <c r="V364" s="102"/>
      <c r="W364" s="101" t="b">
        <v>1</v>
      </c>
      <c r="X364" s="101"/>
      <c r="Y364" s="101"/>
      <c r="Z364" s="100"/>
      <c r="AA364" s="101"/>
      <c r="AB364" s="100"/>
      <c r="AC364" s="99"/>
      <c r="AD364" s="99"/>
      <c r="AE364" s="99"/>
      <c r="AF364" s="99"/>
      <c r="AG364" s="99"/>
      <c r="AH364" s="99"/>
      <c r="AI364" s="25"/>
    </row>
    <row r="365" spans="1:35" ht="14.25" customHeight="1" x14ac:dyDescent="0.25">
      <c r="A365" s="2"/>
      <c r="B365" s="4"/>
      <c r="C365" s="4"/>
      <c r="D365" s="4"/>
      <c r="E365" s="4"/>
      <c r="F365" s="114" t="s">
        <v>32</v>
      </c>
      <c r="G365" s="4"/>
      <c r="H365" s="4"/>
      <c r="I365" s="4"/>
      <c r="J365" s="267"/>
      <c r="K365" s="267"/>
      <c r="L365" s="267"/>
      <c r="M365" s="267"/>
      <c r="N365" s="267"/>
      <c r="O365" s="267"/>
      <c r="P365" s="267"/>
      <c r="Q365" s="267"/>
      <c r="R365" s="267"/>
      <c r="S365" s="267"/>
      <c r="T365" s="267"/>
      <c r="U365" s="267"/>
      <c r="V365" s="267"/>
      <c r="W365" s="267"/>
      <c r="X365" s="267"/>
      <c r="Y365" s="267"/>
      <c r="Z365" s="267"/>
      <c r="AA365" s="267"/>
      <c r="AB365" s="267"/>
      <c r="AC365" s="267"/>
      <c r="AD365" s="267"/>
      <c r="AE365" s="267"/>
      <c r="AF365" s="267"/>
      <c r="AG365" s="267"/>
      <c r="AH365" s="267"/>
      <c r="AI365" s="25"/>
    </row>
    <row r="366" spans="1:35" ht="5.0999999999999996" customHeight="1" x14ac:dyDescent="0.25">
      <c r="A366" s="29"/>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25"/>
    </row>
    <row r="367" spans="1:35" ht="14.25" customHeight="1" x14ac:dyDescent="0.25">
      <c r="A367" s="2"/>
      <c r="B367" s="4"/>
      <c r="C367" s="34"/>
      <c r="D367" s="3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25"/>
    </row>
    <row r="368" spans="1:35" ht="14.25" customHeight="1" x14ac:dyDescent="0.25">
      <c r="A368" s="2"/>
      <c r="B368" s="4"/>
      <c r="C368" s="34"/>
      <c r="D368" s="34"/>
      <c r="E368" s="4"/>
      <c r="F368" s="4"/>
      <c r="G368" s="4"/>
      <c r="H368" s="4"/>
      <c r="I368" s="4"/>
      <c r="J368" s="4"/>
      <c r="K368" s="4"/>
      <c r="L368" s="4"/>
      <c r="M368" s="4"/>
      <c r="N368" s="4"/>
      <c r="O368" s="4"/>
      <c r="P368" s="4"/>
      <c r="Q368" s="4"/>
      <c r="R368" s="4"/>
      <c r="S368" s="4"/>
      <c r="U368" s="167"/>
      <c r="V368" s="268" t="s">
        <v>33</v>
      </c>
      <c r="W368" s="268"/>
      <c r="X368" s="268"/>
      <c r="Y368" s="268"/>
      <c r="Z368" s="268"/>
      <c r="AA368" s="268"/>
      <c r="AB368" s="16"/>
      <c r="AC368" s="16"/>
      <c r="AD368" s="16"/>
      <c r="AE368" s="16"/>
      <c r="AF368" s="16"/>
      <c r="AG368" s="4"/>
      <c r="AH368" s="4"/>
      <c r="AI368" s="25"/>
    </row>
    <row r="369" spans="1:35" ht="14.25" customHeight="1" x14ac:dyDescent="0.25">
      <c r="A369" s="2"/>
      <c r="B369" s="4"/>
      <c r="C369" s="35"/>
      <c r="D369" s="18"/>
      <c r="E369" s="4"/>
      <c r="F369" s="4"/>
      <c r="G369" s="4"/>
      <c r="H369" s="4"/>
      <c r="I369" s="4"/>
      <c r="J369" s="4"/>
      <c r="K369" s="4"/>
      <c r="L369" s="4"/>
      <c r="M369" s="4"/>
      <c r="N369" s="4"/>
      <c r="O369" s="4"/>
      <c r="P369" s="4"/>
      <c r="Q369" s="4"/>
      <c r="R369" s="4"/>
      <c r="S369" s="4"/>
      <c r="T369" s="4"/>
      <c r="U369" s="4"/>
      <c r="V369" s="4"/>
      <c r="W369" s="4"/>
      <c r="X369" s="4"/>
      <c r="Y369" s="4"/>
      <c r="Z369" s="4"/>
      <c r="AA369" s="16"/>
      <c r="AB369" s="16"/>
      <c r="AC369" s="16"/>
      <c r="AD369" s="16"/>
      <c r="AE369" s="16"/>
      <c r="AF369" s="16"/>
      <c r="AG369" s="16"/>
      <c r="AH369" s="4"/>
      <c r="AI369" s="25"/>
    </row>
    <row r="370" spans="1:35" ht="14.25" customHeight="1" x14ac:dyDescent="0.25">
      <c r="A370" s="2"/>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25"/>
    </row>
    <row r="371" spans="1:35" ht="14.25" customHeight="1" x14ac:dyDescent="0.25">
      <c r="A371" s="37"/>
      <c r="B371" s="121" t="s">
        <v>34</v>
      </c>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25"/>
    </row>
    <row r="372" spans="1:35" ht="12.95" customHeight="1" x14ac:dyDescent="0.25">
      <c r="A372" s="70"/>
      <c r="B372" s="188" t="s">
        <v>496</v>
      </c>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21"/>
      <c r="AC372" s="265"/>
      <c r="AD372" s="265"/>
      <c r="AE372" s="265"/>
      <c r="AF372" s="265"/>
      <c r="AG372" s="31"/>
      <c r="AH372" s="31"/>
      <c r="AI372" s="59"/>
    </row>
    <row r="373" spans="1:35" ht="14.25" customHeight="1" x14ac:dyDescent="0.25">
      <c r="A373" s="37"/>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25"/>
    </row>
    <row r="374" spans="1:35" ht="14.25" customHeight="1" x14ac:dyDescent="0.25">
      <c r="A374" s="30"/>
      <c r="B374" s="93" t="s">
        <v>35</v>
      </c>
      <c r="C374" s="15"/>
      <c r="D374" s="15"/>
      <c r="E374" s="15"/>
      <c r="F374" s="15"/>
      <c r="G374" s="15"/>
      <c r="H374" s="15"/>
      <c r="I374" s="15"/>
      <c r="J374" s="15"/>
      <c r="K374" s="15"/>
      <c r="L374" s="15"/>
      <c r="M374" s="15"/>
      <c r="N374" s="4"/>
      <c r="O374" s="4"/>
      <c r="P374" s="4"/>
      <c r="Q374" s="4"/>
      <c r="R374" s="4"/>
      <c r="S374" s="4"/>
      <c r="T374" s="4"/>
      <c r="U374" s="4"/>
      <c r="V374" s="4"/>
      <c r="W374" s="4"/>
      <c r="X374" s="4"/>
      <c r="Y374" s="4"/>
      <c r="Z374" s="4"/>
      <c r="AA374" s="4"/>
      <c r="AB374" s="4"/>
      <c r="AC374" s="4"/>
      <c r="AD374" s="4"/>
      <c r="AE374" s="4"/>
      <c r="AF374" s="4"/>
      <c r="AG374" s="4"/>
      <c r="AH374" s="4"/>
      <c r="AI374" s="25"/>
    </row>
    <row r="375" spans="1:35" ht="5.0999999999999996" customHeight="1" x14ac:dyDescent="0.25">
      <c r="A375" s="2"/>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25"/>
    </row>
    <row r="376" spans="1:35" ht="14.25" customHeight="1" x14ac:dyDescent="0.25">
      <c r="A376" s="2"/>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25"/>
    </row>
    <row r="377" spans="1:35" ht="14.25" customHeight="1" x14ac:dyDescent="0.25">
      <c r="A377" s="2"/>
      <c r="B377" s="16"/>
      <c r="C377" s="16"/>
      <c r="D377" s="183" t="s">
        <v>497</v>
      </c>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25"/>
    </row>
    <row r="378" spans="1:35" ht="14.25" customHeight="1" x14ac:dyDescent="0.25">
      <c r="A378" s="2"/>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25"/>
    </row>
    <row r="379" spans="1:35" ht="14.25" customHeight="1" x14ac:dyDescent="0.25">
      <c r="A379" s="2"/>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25"/>
    </row>
    <row r="380" spans="1:35" ht="14.25" customHeight="1" x14ac:dyDescent="0.25">
      <c r="A380" s="2"/>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25"/>
    </row>
    <row r="381" spans="1:35" ht="14.25" customHeight="1" x14ac:dyDescent="0.25">
      <c r="A381" s="2"/>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25"/>
    </row>
    <row r="382" spans="1:35" ht="14.25" customHeight="1" x14ac:dyDescent="0.25">
      <c r="A382" s="2"/>
      <c r="B382" s="16"/>
      <c r="C382" s="16"/>
      <c r="D382" s="16"/>
      <c r="E382" s="16"/>
      <c r="F382" s="16"/>
      <c r="G382" s="16"/>
      <c r="H382" s="16"/>
      <c r="I382" s="16"/>
      <c r="J382" s="16"/>
      <c r="K382" s="16"/>
      <c r="L382" s="16"/>
      <c r="M382" s="16"/>
      <c r="N382" s="16"/>
      <c r="O382" s="16"/>
      <c r="P382" s="16"/>
      <c r="Q382" s="16"/>
      <c r="R382" s="16"/>
      <c r="S382" s="119"/>
      <c r="T382" s="266"/>
      <c r="U382" s="266"/>
      <c r="V382" s="266"/>
      <c r="W382" s="266"/>
      <c r="X382" s="266"/>
      <c r="Y382" s="266"/>
      <c r="Z382" s="266"/>
      <c r="AA382" s="266"/>
      <c r="AB382" s="266"/>
      <c r="AC382" s="266"/>
      <c r="AD382" s="266"/>
      <c r="AE382" s="266"/>
      <c r="AF382" s="266"/>
      <c r="AG382" s="266"/>
      <c r="AH382" s="266"/>
      <c r="AI382" s="25"/>
    </row>
    <row r="383" spans="1:35" ht="14.25" customHeight="1" x14ac:dyDescent="0.25">
      <c r="A383" s="2"/>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25"/>
    </row>
    <row r="384" spans="1:35" ht="14.25" customHeight="1" x14ac:dyDescent="0.25">
      <c r="A384" s="2"/>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25"/>
    </row>
    <row r="385" spans="1:35" ht="14.25" customHeight="1" x14ac:dyDescent="0.25">
      <c r="A385" s="2"/>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25"/>
    </row>
    <row r="386" spans="1:35" ht="14.25" customHeight="1" x14ac:dyDescent="0.25">
      <c r="A386" s="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25"/>
    </row>
    <row r="387" spans="1:35" ht="14.25" customHeight="1" x14ac:dyDescent="0.25">
      <c r="A387" s="152"/>
      <c r="B387" s="153" t="s">
        <v>487</v>
      </c>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c r="AA387" s="153"/>
      <c r="AB387" s="153"/>
      <c r="AC387" s="153"/>
      <c r="AD387" s="153"/>
      <c r="AE387" s="153"/>
      <c r="AF387" s="154"/>
      <c r="AG387" s="154"/>
      <c r="AH387" s="154"/>
      <c r="AI387" s="154"/>
    </row>
    <row r="388" spans="1:35" ht="5.0999999999999996" customHeight="1" x14ac:dyDescent="0.25">
      <c r="A388" s="30"/>
      <c r="Z388" s="9"/>
      <c r="AA388" s="9"/>
      <c r="AB388" s="9"/>
      <c r="AC388" s="9"/>
      <c r="AD388" s="9"/>
      <c r="AE388" s="9"/>
      <c r="AF388" s="9"/>
      <c r="AG388" s="9"/>
      <c r="AH388" s="8"/>
      <c r="AI388" s="168"/>
    </row>
    <row r="389" spans="1:35" ht="14.25" customHeight="1" x14ac:dyDescent="0.25">
      <c r="A389" s="88"/>
      <c r="B389" s="98" t="s">
        <v>709</v>
      </c>
      <c r="C389" s="87"/>
      <c r="D389" s="87"/>
      <c r="E389" s="87"/>
      <c r="F389" s="87"/>
      <c r="G389" s="87"/>
      <c r="H389" s="87"/>
      <c r="I389" s="87"/>
      <c r="J389" s="87"/>
      <c r="K389" s="87"/>
      <c r="L389" s="87"/>
      <c r="M389" s="87"/>
      <c r="N389" s="87"/>
      <c r="O389" s="87"/>
      <c r="P389" s="87"/>
      <c r="Q389" s="87"/>
      <c r="R389" s="87"/>
      <c r="S389" s="87"/>
      <c r="T389" s="87"/>
      <c r="U389" s="4"/>
      <c r="V389" s="4"/>
      <c r="W389" s="4"/>
      <c r="X389" s="4"/>
      <c r="Y389" s="4"/>
      <c r="Z389" s="4"/>
      <c r="AA389" s="4"/>
      <c r="AB389" s="4"/>
      <c r="AC389" s="4"/>
      <c r="AD389" s="4"/>
      <c r="AE389" s="4"/>
      <c r="AF389" s="4"/>
      <c r="AG389" s="4"/>
      <c r="AH389" s="4"/>
      <c r="AI389" s="25"/>
    </row>
    <row r="390" spans="1:35" ht="14.25" customHeight="1" x14ac:dyDescent="0.25">
      <c r="A390" s="2"/>
      <c r="B390" s="181" t="s">
        <v>512</v>
      </c>
      <c r="C390" s="89"/>
      <c r="D390" s="89"/>
      <c r="E390" s="89"/>
      <c r="F390" s="89"/>
      <c r="G390" s="89"/>
      <c r="H390" s="89"/>
      <c r="I390" s="89"/>
      <c r="J390" s="89"/>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25"/>
    </row>
    <row r="391" spans="1:35" ht="14.25" customHeight="1" x14ac:dyDescent="0.25">
      <c r="A391" s="2"/>
      <c r="B391" s="266"/>
      <c r="C391" s="266"/>
      <c r="D391" s="266"/>
      <c r="E391" s="266"/>
      <c r="F391" s="266"/>
      <c r="G391" s="266"/>
      <c r="H391" s="266"/>
      <c r="I391" s="266"/>
      <c r="J391" s="266"/>
      <c r="K391" s="266"/>
      <c r="L391" s="266"/>
      <c r="M391" s="266"/>
      <c r="N391" s="266"/>
      <c r="O391" s="266"/>
      <c r="P391" s="266"/>
      <c r="Q391" s="266"/>
      <c r="R391" s="266"/>
      <c r="S391" s="266"/>
      <c r="T391" s="266"/>
      <c r="U391" s="266"/>
      <c r="V391" s="266"/>
      <c r="W391" s="266"/>
      <c r="X391" s="266"/>
      <c r="Y391" s="266"/>
      <c r="Z391" s="266"/>
      <c r="AA391" s="266"/>
      <c r="AB391" s="266"/>
      <c r="AC391" s="266"/>
      <c r="AD391" s="266"/>
      <c r="AE391" s="266"/>
      <c r="AF391" s="266"/>
      <c r="AG391" s="266"/>
      <c r="AH391" s="4"/>
      <c r="AI391" s="25"/>
    </row>
    <row r="392" spans="1:35" ht="5.0999999999999996" customHeight="1" x14ac:dyDescent="0.25">
      <c r="A392" s="30"/>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4"/>
      <c r="AI392" s="25"/>
    </row>
    <row r="393" spans="1:35" ht="14.25" customHeight="1" x14ac:dyDescent="0.25">
      <c r="A393" s="88"/>
      <c r="B393" s="266"/>
      <c r="C393" s="266"/>
      <c r="D393" s="266"/>
      <c r="E393" s="266"/>
      <c r="F393" s="266"/>
      <c r="G393" s="266"/>
      <c r="H393" s="266"/>
      <c r="I393" s="266"/>
      <c r="J393" s="266"/>
      <c r="K393" s="266"/>
      <c r="L393" s="266"/>
      <c r="M393" s="266"/>
      <c r="N393" s="266"/>
      <c r="O393" s="266"/>
      <c r="P393" s="266"/>
      <c r="Q393" s="266"/>
      <c r="R393" s="266"/>
      <c r="S393" s="266"/>
      <c r="T393" s="266"/>
      <c r="U393" s="266"/>
      <c r="V393" s="266"/>
      <c r="W393" s="266"/>
      <c r="X393" s="266"/>
      <c r="Y393" s="266"/>
      <c r="Z393" s="266"/>
      <c r="AA393" s="266"/>
      <c r="AB393" s="266"/>
      <c r="AC393" s="266"/>
      <c r="AD393" s="266"/>
      <c r="AE393" s="266"/>
      <c r="AF393" s="266"/>
      <c r="AG393" s="266"/>
      <c r="AI393" s="25"/>
    </row>
    <row r="394" spans="1:35" ht="5.0999999999999996" customHeight="1" x14ac:dyDescent="0.25">
      <c r="A394" s="2"/>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25"/>
    </row>
    <row r="395" spans="1:35" ht="14.25" customHeight="1" x14ac:dyDescent="0.25">
      <c r="A395" s="2"/>
      <c r="B395" s="174" t="s">
        <v>36</v>
      </c>
      <c r="C395" s="15"/>
      <c r="D395" s="15"/>
      <c r="E395" s="15"/>
      <c r="F395" s="15"/>
      <c r="G395" s="15"/>
      <c r="H395" s="15"/>
      <c r="I395" s="15"/>
      <c r="J395" s="4"/>
      <c r="K395" s="4"/>
      <c r="L395" s="4"/>
      <c r="M395" s="4"/>
      <c r="N395" s="4"/>
      <c r="O395" s="4"/>
      <c r="P395" s="4"/>
      <c r="Q395" s="4"/>
      <c r="R395" s="4"/>
      <c r="S395" s="4"/>
      <c r="T395" s="4"/>
      <c r="U395" s="4"/>
      <c r="V395" s="4"/>
      <c r="W395" s="4"/>
      <c r="X395" s="4"/>
      <c r="Y395" s="4"/>
      <c r="Z395" s="4"/>
      <c r="AA395" s="4"/>
      <c r="AB395" s="4"/>
      <c r="AC395" s="4"/>
      <c r="AD395" s="4"/>
      <c r="AE395" s="4"/>
      <c r="AF395" s="4"/>
      <c r="AG395" s="4"/>
      <c r="AI395" s="25"/>
    </row>
    <row r="396" spans="1:35" ht="5.0999999999999996" customHeight="1" x14ac:dyDescent="0.25">
      <c r="A396" s="2"/>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4"/>
      <c r="AI396" s="25"/>
    </row>
    <row r="397" spans="1:35" ht="14.25" customHeight="1" x14ac:dyDescent="0.25">
      <c r="A397" s="2"/>
      <c r="B397" s="4"/>
      <c r="C397" s="275" t="s">
        <v>687</v>
      </c>
      <c r="D397" s="275"/>
      <c r="E397" s="275"/>
      <c r="F397" s="275"/>
      <c r="G397" s="275"/>
      <c r="H397" s="275"/>
      <c r="I397" s="299"/>
      <c r="J397" s="299"/>
      <c r="K397" s="299"/>
      <c r="L397" s="299"/>
      <c r="M397" s="299"/>
      <c r="N397" s="299"/>
      <c r="O397" s="299"/>
      <c r="P397" s="299"/>
      <c r="Q397" s="299"/>
      <c r="R397" s="299"/>
      <c r="S397" s="4"/>
      <c r="T397" s="299"/>
      <c r="U397" s="299"/>
      <c r="V397" s="299"/>
      <c r="W397" s="299"/>
      <c r="X397" s="299"/>
      <c r="Y397" s="299"/>
      <c r="Z397" s="299"/>
      <c r="AA397" s="299"/>
      <c r="AB397" s="299"/>
      <c r="AC397" s="299"/>
      <c r="AD397" s="299"/>
      <c r="AE397" s="299"/>
      <c r="AF397" s="4"/>
      <c r="AG397" s="4"/>
      <c r="AH397" s="4"/>
      <c r="AI397" s="25"/>
    </row>
    <row r="398" spans="1:35" ht="5.0999999999999996" customHeight="1" x14ac:dyDescent="0.25">
      <c r="A398" s="29"/>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25"/>
    </row>
    <row r="399" spans="1:35" ht="14.25" customHeight="1" x14ac:dyDescent="0.25">
      <c r="A399" s="2"/>
      <c r="B399" s="4"/>
      <c r="C399" s="275" t="s">
        <v>688</v>
      </c>
      <c r="D399" s="275"/>
      <c r="E399" s="275"/>
      <c r="F399" s="275"/>
      <c r="G399" s="275"/>
      <c r="H399" s="275"/>
      <c r="I399" s="275"/>
      <c r="J399" s="275"/>
      <c r="K399" s="275"/>
      <c r="L399" s="267"/>
      <c r="M399" s="300"/>
      <c r="N399" s="300"/>
      <c r="O399" s="300"/>
      <c r="P399" s="300"/>
      <c r="Q399" s="300"/>
      <c r="R399" s="300"/>
      <c r="S399" s="300"/>
      <c r="T399" s="300"/>
      <c r="U399" s="300"/>
      <c r="V399" s="4"/>
      <c r="W399" s="267"/>
      <c r="X399" s="267"/>
      <c r="Y399" s="267"/>
      <c r="Z399" s="267"/>
      <c r="AA399" s="267"/>
      <c r="AB399" s="267"/>
      <c r="AC399" s="267"/>
      <c r="AD399" s="267"/>
      <c r="AE399" s="267"/>
      <c r="AF399" s="267"/>
      <c r="AG399" s="4"/>
      <c r="AH399" s="4"/>
      <c r="AI399" s="25"/>
    </row>
    <row r="400" spans="1:35" ht="14.25" customHeight="1" thickBot="1" x14ac:dyDescent="0.3">
      <c r="A400" s="60"/>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6"/>
    </row>
    <row r="401" spans="1:35" ht="5.0999999999999996"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16"/>
    </row>
    <row r="402" spans="1:35" ht="3" customHeight="1" thickBot="1" x14ac:dyDescent="0.3">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23"/>
    </row>
    <row r="403" spans="1:35" ht="14.25" customHeight="1" x14ac:dyDescent="0.25">
      <c r="A403" s="52"/>
      <c r="B403" s="53"/>
      <c r="C403" s="53"/>
      <c r="D403" s="53"/>
      <c r="E403" s="53"/>
      <c r="F403" s="53"/>
      <c r="G403" s="53"/>
      <c r="H403" s="53"/>
      <c r="I403" s="53"/>
      <c r="J403" s="53"/>
      <c r="K403" s="53"/>
      <c r="L403" s="53"/>
      <c r="M403" s="53"/>
      <c r="N403" s="53"/>
      <c r="O403" s="53"/>
      <c r="P403" s="53"/>
      <c r="Q403" s="53"/>
      <c r="R403" s="53"/>
      <c r="S403" s="53"/>
      <c r="T403" s="53"/>
      <c r="U403" s="53"/>
      <c r="V403" s="53"/>
      <c r="W403" s="53"/>
      <c r="X403" s="7"/>
      <c r="Y403" s="7"/>
      <c r="Z403" s="7"/>
      <c r="AA403" s="7"/>
      <c r="AB403" s="7"/>
      <c r="AC403" s="7"/>
      <c r="AD403" s="7"/>
      <c r="AE403" s="7"/>
      <c r="AF403" s="7"/>
      <c r="AG403" s="7"/>
      <c r="AH403" s="7"/>
      <c r="AI403" s="24"/>
    </row>
    <row r="404" spans="1:35" ht="14.25" customHeight="1" x14ac:dyDescent="0.25">
      <c r="A404" s="30"/>
      <c r="B404" s="15"/>
      <c r="C404" s="15"/>
      <c r="D404" s="15"/>
      <c r="E404" s="15"/>
      <c r="F404" s="15"/>
      <c r="G404" s="15"/>
      <c r="H404" s="15"/>
      <c r="I404" s="15"/>
      <c r="J404" s="15"/>
      <c r="K404" s="15"/>
      <c r="L404" s="15"/>
      <c r="M404" s="15"/>
      <c r="N404" s="15"/>
      <c r="O404" s="15"/>
      <c r="P404" s="15"/>
      <c r="Q404" s="15"/>
      <c r="R404" s="15"/>
      <c r="S404" s="15"/>
      <c r="T404" s="15"/>
      <c r="U404" s="15"/>
      <c r="V404" s="15"/>
      <c r="W404" s="15"/>
      <c r="X404" s="4"/>
      <c r="Y404" s="4"/>
      <c r="Z404" s="4"/>
      <c r="AA404" s="4"/>
      <c r="AB404" s="4"/>
      <c r="AC404" s="4"/>
      <c r="AD404" s="4"/>
      <c r="AE404" s="4"/>
      <c r="AF404" s="4"/>
      <c r="AG404" s="4"/>
      <c r="AH404" s="4"/>
      <c r="AI404" s="25"/>
    </row>
    <row r="405" spans="1:35" ht="14.25" customHeight="1" x14ac:dyDescent="0.25">
      <c r="A405" s="252"/>
      <c r="B405" s="251"/>
      <c r="C405" s="251"/>
      <c r="D405" s="251"/>
      <c r="E405" s="251"/>
      <c r="F405" s="251"/>
      <c r="G405" s="251"/>
      <c r="H405" s="251"/>
      <c r="I405" s="251"/>
      <c r="J405" s="251"/>
      <c r="K405" s="251"/>
      <c r="L405" s="251"/>
      <c r="M405" s="251"/>
      <c r="N405" s="251"/>
      <c r="O405" s="251"/>
      <c r="P405" s="251"/>
      <c r="Q405" s="251"/>
      <c r="R405" s="251"/>
      <c r="S405" s="251"/>
      <c r="T405" s="251"/>
      <c r="U405" s="251"/>
      <c r="V405" s="251"/>
      <c r="W405" s="251"/>
      <c r="X405" s="251"/>
      <c r="Y405" s="251"/>
      <c r="Z405" s="251"/>
      <c r="AA405" s="251"/>
      <c r="AB405" s="251"/>
      <c r="AC405" s="251"/>
      <c r="AD405" s="251"/>
      <c r="AE405" s="251"/>
      <c r="AF405" s="251"/>
      <c r="AG405" s="251"/>
      <c r="AH405" s="252"/>
      <c r="AI405" s="253"/>
    </row>
    <row r="406" spans="1:35" ht="6" customHeight="1" x14ac:dyDescent="0.25">
      <c r="A406" s="2"/>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4"/>
      <c r="AI406" s="25"/>
    </row>
    <row r="407" spans="1:35" ht="14.25" customHeight="1" x14ac:dyDescent="0.25">
      <c r="A407" s="152"/>
      <c r="B407" s="153" t="s">
        <v>37</v>
      </c>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c r="AA407" s="153"/>
      <c r="AB407" s="153"/>
      <c r="AC407" s="153"/>
      <c r="AD407" s="153"/>
      <c r="AE407" s="153"/>
      <c r="AF407" s="154"/>
      <c r="AG407" s="154"/>
      <c r="AH407" s="154"/>
      <c r="AI407" s="159"/>
    </row>
    <row r="408" spans="1:35" ht="5.0999999999999996" customHeight="1" x14ac:dyDescent="0.25">
      <c r="A408" s="2"/>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25"/>
    </row>
    <row r="409" spans="1:35" ht="14.25" customHeight="1" x14ac:dyDescent="0.25">
      <c r="A409" s="86"/>
      <c r="B409" s="193" t="s">
        <v>513</v>
      </c>
      <c r="AH409" s="4"/>
      <c r="AI409" s="25"/>
    </row>
    <row r="410" spans="1:35" ht="5.0999999999999996" customHeight="1" x14ac:dyDescent="0.25">
      <c r="A410" s="29"/>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25"/>
    </row>
    <row r="411" spans="1:35" ht="14.25" customHeight="1" x14ac:dyDescent="0.25">
      <c r="A411" s="71"/>
      <c r="B411" s="298"/>
      <c r="C411" s="298"/>
      <c r="D411" s="298"/>
      <c r="E411" s="298"/>
      <c r="F411" s="298"/>
      <c r="G411" s="298"/>
      <c r="H411" s="298"/>
      <c r="I411" s="298"/>
      <c r="J411" s="298"/>
      <c r="K411" s="298"/>
      <c r="L411" s="298"/>
      <c r="M411" s="298"/>
      <c r="N411" s="298"/>
      <c r="O411" s="298"/>
      <c r="P411" s="298"/>
      <c r="Q411" s="298"/>
      <c r="R411" s="298"/>
      <c r="S411" s="298"/>
      <c r="T411" s="298"/>
      <c r="U411" s="298"/>
      <c r="V411" s="298"/>
      <c r="W411" s="298"/>
      <c r="X411" s="298"/>
      <c r="Y411" s="298"/>
      <c r="Z411" s="298"/>
      <c r="AA411" s="298"/>
      <c r="AB411" s="298"/>
      <c r="AC411" s="298"/>
      <c r="AD411" s="298"/>
      <c r="AE411" s="298"/>
      <c r="AF411" s="298"/>
      <c r="AG411" s="298"/>
      <c r="AH411" s="298"/>
      <c r="AI411" s="25"/>
    </row>
    <row r="412" spans="1:35" ht="14.25" customHeight="1" x14ac:dyDescent="0.25">
      <c r="A412" s="71"/>
      <c r="B412" s="298"/>
      <c r="C412" s="298"/>
      <c r="D412" s="298"/>
      <c r="E412" s="298"/>
      <c r="F412" s="298"/>
      <c r="G412" s="298"/>
      <c r="H412" s="298"/>
      <c r="I412" s="298"/>
      <c r="J412" s="298"/>
      <c r="K412" s="298"/>
      <c r="L412" s="298"/>
      <c r="M412" s="298"/>
      <c r="N412" s="298"/>
      <c r="O412" s="298"/>
      <c r="P412" s="298"/>
      <c r="Q412" s="298"/>
      <c r="R412" s="298"/>
      <c r="S412" s="298"/>
      <c r="T412" s="298"/>
      <c r="U412" s="298"/>
      <c r="V412" s="298"/>
      <c r="W412" s="298"/>
      <c r="X412" s="298"/>
      <c r="Y412" s="298"/>
      <c r="Z412" s="298"/>
      <c r="AA412" s="298"/>
      <c r="AB412" s="298"/>
      <c r="AC412" s="298"/>
      <c r="AD412" s="298"/>
      <c r="AE412" s="298"/>
      <c r="AF412" s="298"/>
      <c r="AG412" s="298"/>
      <c r="AH412" s="298"/>
      <c r="AI412" s="25"/>
    </row>
    <row r="413" spans="1:35" ht="14.25" customHeight="1" x14ac:dyDescent="0.25">
      <c r="A413" s="71"/>
      <c r="B413" s="298"/>
      <c r="C413" s="298"/>
      <c r="D413" s="298"/>
      <c r="E413" s="298"/>
      <c r="F413" s="298"/>
      <c r="G413" s="298"/>
      <c r="H413" s="298"/>
      <c r="I413" s="298"/>
      <c r="J413" s="298"/>
      <c r="K413" s="298"/>
      <c r="L413" s="298"/>
      <c r="M413" s="298"/>
      <c r="N413" s="298"/>
      <c r="O413" s="298"/>
      <c r="P413" s="298"/>
      <c r="Q413" s="298"/>
      <c r="R413" s="298"/>
      <c r="S413" s="298"/>
      <c r="T413" s="298"/>
      <c r="U413" s="298"/>
      <c r="V413" s="298"/>
      <c r="W413" s="298"/>
      <c r="X413" s="298"/>
      <c r="Y413" s="298"/>
      <c r="Z413" s="298"/>
      <c r="AA413" s="298"/>
      <c r="AB413" s="298"/>
      <c r="AC413" s="298"/>
      <c r="AD413" s="298"/>
      <c r="AE413" s="298"/>
      <c r="AF413" s="298"/>
      <c r="AG413" s="298"/>
      <c r="AH413" s="298"/>
      <c r="AI413" s="25"/>
    </row>
    <row r="414" spans="1:35" ht="14.25" customHeight="1" x14ac:dyDescent="0.25">
      <c r="A414" s="71"/>
      <c r="B414" s="298"/>
      <c r="C414" s="298"/>
      <c r="D414" s="298"/>
      <c r="E414" s="298"/>
      <c r="F414" s="298"/>
      <c r="G414" s="298"/>
      <c r="H414" s="298"/>
      <c r="I414" s="298"/>
      <c r="J414" s="298"/>
      <c r="K414" s="298"/>
      <c r="L414" s="298"/>
      <c r="M414" s="298"/>
      <c r="N414" s="298"/>
      <c r="O414" s="298"/>
      <c r="P414" s="298"/>
      <c r="Q414" s="298"/>
      <c r="R414" s="298"/>
      <c r="S414" s="298"/>
      <c r="T414" s="298"/>
      <c r="U414" s="298"/>
      <c r="V414" s="298"/>
      <c r="W414" s="298"/>
      <c r="X414" s="298"/>
      <c r="Y414" s="298"/>
      <c r="Z414" s="298"/>
      <c r="AA414" s="298"/>
      <c r="AB414" s="298"/>
      <c r="AC414" s="298"/>
      <c r="AD414" s="298"/>
      <c r="AE414" s="298"/>
      <c r="AF414" s="298"/>
      <c r="AG414" s="298"/>
      <c r="AH414" s="298"/>
      <c r="AI414" s="25"/>
    </row>
    <row r="415" spans="1:35" ht="14.25" customHeight="1" x14ac:dyDescent="0.25">
      <c r="A415" s="71"/>
      <c r="B415" s="298"/>
      <c r="C415" s="298"/>
      <c r="D415" s="298"/>
      <c r="E415" s="298"/>
      <c r="F415" s="298"/>
      <c r="G415" s="298"/>
      <c r="H415" s="298"/>
      <c r="I415" s="298"/>
      <c r="J415" s="298"/>
      <c r="K415" s="298"/>
      <c r="L415" s="298"/>
      <c r="M415" s="298"/>
      <c r="N415" s="298"/>
      <c r="O415" s="298"/>
      <c r="P415" s="298"/>
      <c r="Q415" s="298"/>
      <c r="R415" s="298"/>
      <c r="S415" s="298"/>
      <c r="T415" s="298"/>
      <c r="U415" s="298"/>
      <c r="V415" s="298"/>
      <c r="W415" s="298"/>
      <c r="X415" s="298"/>
      <c r="Y415" s="298"/>
      <c r="Z415" s="298"/>
      <c r="AA415" s="298"/>
      <c r="AB415" s="298"/>
      <c r="AC415" s="298"/>
      <c r="AD415" s="298"/>
      <c r="AE415" s="298"/>
      <c r="AF415" s="298"/>
      <c r="AG415" s="298"/>
      <c r="AH415" s="298"/>
      <c r="AI415" s="25"/>
    </row>
    <row r="416" spans="1:35" ht="14.25" customHeight="1" x14ac:dyDescent="0.25">
      <c r="A416" s="71"/>
      <c r="B416" s="298"/>
      <c r="C416" s="298"/>
      <c r="D416" s="298"/>
      <c r="E416" s="298"/>
      <c r="F416" s="298"/>
      <c r="G416" s="298"/>
      <c r="H416" s="298"/>
      <c r="I416" s="298"/>
      <c r="J416" s="298"/>
      <c r="K416" s="298"/>
      <c r="L416" s="298"/>
      <c r="M416" s="298"/>
      <c r="N416" s="298"/>
      <c r="O416" s="298"/>
      <c r="P416" s="298"/>
      <c r="Q416" s="298"/>
      <c r="R416" s="298"/>
      <c r="S416" s="298"/>
      <c r="T416" s="298"/>
      <c r="U416" s="298"/>
      <c r="V416" s="298"/>
      <c r="W416" s="298"/>
      <c r="X416" s="298"/>
      <c r="Y416" s="298"/>
      <c r="Z416" s="298"/>
      <c r="AA416" s="298"/>
      <c r="AB416" s="298"/>
      <c r="AC416" s="298"/>
      <c r="AD416" s="298"/>
      <c r="AE416" s="298"/>
      <c r="AF416" s="298"/>
      <c r="AG416" s="298"/>
      <c r="AH416" s="298"/>
      <c r="AI416" s="25"/>
    </row>
    <row r="417" spans="1:35" ht="14.25" customHeight="1" x14ac:dyDescent="0.25">
      <c r="A417" s="71"/>
      <c r="B417" s="298"/>
      <c r="C417" s="298"/>
      <c r="D417" s="298"/>
      <c r="E417" s="298"/>
      <c r="F417" s="298"/>
      <c r="G417" s="298"/>
      <c r="H417" s="298"/>
      <c r="I417" s="298"/>
      <c r="J417" s="298"/>
      <c r="K417" s="298"/>
      <c r="L417" s="298"/>
      <c r="M417" s="298"/>
      <c r="N417" s="298"/>
      <c r="O417" s="298"/>
      <c r="P417" s="298"/>
      <c r="Q417" s="298"/>
      <c r="R417" s="298"/>
      <c r="S417" s="298"/>
      <c r="T417" s="298"/>
      <c r="U417" s="298"/>
      <c r="V417" s="298"/>
      <c r="W417" s="298"/>
      <c r="X417" s="298"/>
      <c r="Y417" s="298"/>
      <c r="Z417" s="298"/>
      <c r="AA417" s="298"/>
      <c r="AB417" s="298"/>
      <c r="AC417" s="298"/>
      <c r="AD417" s="298"/>
      <c r="AE417" s="298"/>
      <c r="AF417" s="298"/>
      <c r="AG417" s="298"/>
      <c r="AH417" s="298"/>
      <c r="AI417" s="25"/>
    </row>
    <row r="418" spans="1:35" ht="14.25" customHeight="1" x14ac:dyDescent="0.25">
      <c r="A418" s="71"/>
      <c r="B418" s="298"/>
      <c r="C418" s="298"/>
      <c r="D418" s="298"/>
      <c r="E418" s="298"/>
      <c r="F418" s="298"/>
      <c r="G418" s="298"/>
      <c r="H418" s="298"/>
      <c r="I418" s="298"/>
      <c r="J418" s="298"/>
      <c r="K418" s="298"/>
      <c r="L418" s="298"/>
      <c r="M418" s="298"/>
      <c r="N418" s="298"/>
      <c r="O418" s="298"/>
      <c r="P418" s="298"/>
      <c r="Q418" s="298"/>
      <c r="R418" s="298"/>
      <c r="S418" s="298"/>
      <c r="T418" s="298"/>
      <c r="U418" s="298"/>
      <c r="V418" s="298"/>
      <c r="W418" s="298"/>
      <c r="X418" s="298"/>
      <c r="Y418" s="298"/>
      <c r="Z418" s="298"/>
      <c r="AA418" s="298"/>
      <c r="AB418" s="298"/>
      <c r="AC418" s="298"/>
      <c r="AD418" s="298"/>
      <c r="AE418" s="298"/>
      <c r="AF418" s="298"/>
      <c r="AG418" s="298"/>
      <c r="AH418" s="298"/>
      <c r="AI418" s="25"/>
    </row>
    <row r="419" spans="1:35" ht="14.25" customHeight="1" x14ac:dyDescent="0.25">
      <c r="A419" s="71"/>
      <c r="B419" s="298"/>
      <c r="C419" s="298"/>
      <c r="D419" s="298"/>
      <c r="E419" s="298"/>
      <c r="F419" s="298"/>
      <c r="G419" s="298"/>
      <c r="H419" s="298"/>
      <c r="I419" s="298"/>
      <c r="J419" s="298"/>
      <c r="K419" s="298"/>
      <c r="L419" s="298"/>
      <c r="M419" s="298"/>
      <c r="N419" s="298"/>
      <c r="O419" s="298"/>
      <c r="P419" s="298"/>
      <c r="Q419" s="298"/>
      <c r="R419" s="298"/>
      <c r="S419" s="298"/>
      <c r="T419" s="298"/>
      <c r="U419" s="298"/>
      <c r="V419" s="298"/>
      <c r="W419" s="298"/>
      <c r="X419" s="298"/>
      <c r="Y419" s="298"/>
      <c r="Z419" s="298"/>
      <c r="AA419" s="298"/>
      <c r="AB419" s="298"/>
      <c r="AC419" s="298"/>
      <c r="AD419" s="298"/>
      <c r="AE419" s="298"/>
      <c r="AF419" s="298"/>
      <c r="AG419" s="298"/>
      <c r="AH419" s="298"/>
      <c r="AI419" s="25"/>
    </row>
    <row r="420" spans="1:35" ht="14.25" customHeight="1" x14ac:dyDescent="0.25">
      <c r="A420" s="71"/>
      <c r="B420" s="298"/>
      <c r="C420" s="298"/>
      <c r="D420" s="298"/>
      <c r="E420" s="298"/>
      <c r="F420" s="298"/>
      <c r="G420" s="298"/>
      <c r="H420" s="298"/>
      <c r="I420" s="298"/>
      <c r="J420" s="298"/>
      <c r="K420" s="298"/>
      <c r="L420" s="298"/>
      <c r="M420" s="298"/>
      <c r="N420" s="298"/>
      <c r="O420" s="298"/>
      <c r="P420" s="298"/>
      <c r="Q420" s="298"/>
      <c r="R420" s="298"/>
      <c r="S420" s="298"/>
      <c r="T420" s="298"/>
      <c r="U420" s="298"/>
      <c r="V420" s="298"/>
      <c r="W420" s="298"/>
      <c r="X420" s="298"/>
      <c r="Y420" s="298"/>
      <c r="Z420" s="298"/>
      <c r="AA420" s="298"/>
      <c r="AB420" s="298"/>
      <c r="AC420" s="298"/>
      <c r="AD420" s="298"/>
      <c r="AE420" s="298"/>
      <c r="AF420" s="298"/>
      <c r="AG420" s="298"/>
      <c r="AH420" s="298"/>
      <c r="AI420" s="25"/>
    </row>
    <row r="421" spans="1:35" ht="14.25" customHeight="1" x14ac:dyDescent="0.25">
      <c r="A421" s="71"/>
      <c r="B421" s="298"/>
      <c r="C421" s="298"/>
      <c r="D421" s="298"/>
      <c r="E421" s="298"/>
      <c r="F421" s="298"/>
      <c r="G421" s="298"/>
      <c r="H421" s="298"/>
      <c r="I421" s="298"/>
      <c r="J421" s="298"/>
      <c r="K421" s="298"/>
      <c r="L421" s="298"/>
      <c r="M421" s="298"/>
      <c r="N421" s="298"/>
      <c r="O421" s="298"/>
      <c r="P421" s="298"/>
      <c r="Q421" s="298"/>
      <c r="R421" s="298"/>
      <c r="S421" s="298"/>
      <c r="T421" s="298"/>
      <c r="U421" s="298"/>
      <c r="V421" s="298"/>
      <c r="W421" s="298"/>
      <c r="X421" s="298"/>
      <c r="Y421" s="298"/>
      <c r="Z421" s="298"/>
      <c r="AA421" s="298"/>
      <c r="AB421" s="298"/>
      <c r="AC421" s="298"/>
      <c r="AD421" s="298"/>
      <c r="AE421" s="298"/>
      <c r="AF421" s="298"/>
      <c r="AG421" s="298"/>
      <c r="AH421" s="298"/>
      <c r="AI421" s="25"/>
    </row>
    <row r="422" spans="1:35" ht="14.25" customHeight="1" x14ac:dyDescent="0.25">
      <c r="A422" s="71"/>
      <c r="B422" s="298"/>
      <c r="C422" s="298"/>
      <c r="D422" s="298"/>
      <c r="E422" s="298"/>
      <c r="F422" s="298"/>
      <c r="G422" s="298"/>
      <c r="H422" s="298"/>
      <c r="I422" s="298"/>
      <c r="J422" s="298"/>
      <c r="K422" s="298"/>
      <c r="L422" s="298"/>
      <c r="M422" s="298"/>
      <c r="N422" s="298"/>
      <c r="O422" s="298"/>
      <c r="P422" s="298"/>
      <c r="Q422" s="298"/>
      <c r="R422" s="298"/>
      <c r="S422" s="298"/>
      <c r="T422" s="298"/>
      <c r="U422" s="298"/>
      <c r="V422" s="298"/>
      <c r="W422" s="298"/>
      <c r="X422" s="298"/>
      <c r="Y422" s="298"/>
      <c r="Z422" s="298"/>
      <c r="AA422" s="298"/>
      <c r="AB422" s="298"/>
      <c r="AC422" s="298"/>
      <c r="AD422" s="298"/>
      <c r="AE422" s="298"/>
      <c r="AF422" s="298"/>
      <c r="AG422" s="298"/>
      <c r="AH422" s="298"/>
      <c r="AI422" s="25"/>
    </row>
    <row r="423" spans="1:35" ht="14.25" customHeight="1" x14ac:dyDescent="0.25">
      <c r="A423" s="71"/>
      <c r="B423" s="298"/>
      <c r="C423" s="298"/>
      <c r="D423" s="298"/>
      <c r="E423" s="298"/>
      <c r="F423" s="298"/>
      <c r="G423" s="298"/>
      <c r="H423" s="298"/>
      <c r="I423" s="298"/>
      <c r="J423" s="298"/>
      <c r="K423" s="298"/>
      <c r="L423" s="298"/>
      <c r="M423" s="298"/>
      <c r="N423" s="298"/>
      <c r="O423" s="298"/>
      <c r="P423" s="298"/>
      <c r="Q423" s="298"/>
      <c r="R423" s="298"/>
      <c r="S423" s="298"/>
      <c r="T423" s="298"/>
      <c r="U423" s="298"/>
      <c r="V423" s="298"/>
      <c r="W423" s="298"/>
      <c r="X423" s="298"/>
      <c r="Y423" s="298"/>
      <c r="Z423" s="298"/>
      <c r="AA423" s="298"/>
      <c r="AB423" s="298"/>
      <c r="AC423" s="298"/>
      <c r="AD423" s="298"/>
      <c r="AE423" s="298"/>
      <c r="AF423" s="298"/>
      <c r="AG423" s="298"/>
      <c r="AH423" s="298"/>
      <c r="AI423" s="25"/>
    </row>
    <row r="424" spans="1:35" ht="14.25" customHeight="1" x14ac:dyDescent="0.25">
      <c r="A424" s="71"/>
      <c r="B424" s="298"/>
      <c r="C424" s="298"/>
      <c r="D424" s="298"/>
      <c r="E424" s="298"/>
      <c r="F424" s="298"/>
      <c r="G424" s="298"/>
      <c r="H424" s="298"/>
      <c r="I424" s="298"/>
      <c r="J424" s="298"/>
      <c r="K424" s="298"/>
      <c r="L424" s="298"/>
      <c r="M424" s="298"/>
      <c r="N424" s="298"/>
      <c r="O424" s="298"/>
      <c r="P424" s="298"/>
      <c r="Q424" s="298"/>
      <c r="R424" s="298"/>
      <c r="S424" s="298"/>
      <c r="T424" s="298"/>
      <c r="U424" s="298"/>
      <c r="V424" s="298"/>
      <c r="W424" s="298"/>
      <c r="X424" s="298"/>
      <c r="Y424" s="298"/>
      <c r="Z424" s="298"/>
      <c r="AA424" s="298"/>
      <c r="AB424" s="298"/>
      <c r="AC424" s="298"/>
      <c r="AD424" s="298"/>
      <c r="AE424" s="298"/>
      <c r="AF424" s="298"/>
      <c r="AG424" s="298"/>
      <c r="AH424" s="298"/>
      <c r="AI424" s="25"/>
    </row>
    <row r="425" spans="1:35" ht="14.25" customHeight="1" x14ac:dyDescent="0.25">
      <c r="A425" s="71"/>
      <c r="B425" s="298"/>
      <c r="C425" s="298"/>
      <c r="D425" s="298"/>
      <c r="E425" s="298"/>
      <c r="F425" s="298"/>
      <c r="G425" s="298"/>
      <c r="H425" s="298"/>
      <c r="I425" s="298"/>
      <c r="J425" s="298"/>
      <c r="K425" s="298"/>
      <c r="L425" s="298"/>
      <c r="M425" s="298"/>
      <c r="N425" s="298"/>
      <c r="O425" s="298"/>
      <c r="P425" s="298"/>
      <c r="Q425" s="298"/>
      <c r="R425" s="298"/>
      <c r="S425" s="298"/>
      <c r="T425" s="298"/>
      <c r="U425" s="298"/>
      <c r="V425" s="298"/>
      <c r="W425" s="298"/>
      <c r="X425" s="298"/>
      <c r="Y425" s="298"/>
      <c r="Z425" s="298"/>
      <c r="AA425" s="298"/>
      <c r="AB425" s="298"/>
      <c r="AC425" s="298"/>
      <c r="AD425" s="298"/>
      <c r="AE425" s="298"/>
      <c r="AF425" s="298"/>
      <c r="AG425" s="298"/>
      <c r="AH425" s="298"/>
      <c r="AI425" s="25"/>
    </row>
    <row r="426" spans="1:35" ht="14.25" customHeight="1" x14ac:dyDescent="0.25">
      <c r="A426" s="71"/>
      <c r="B426" s="298"/>
      <c r="C426" s="298"/>
      <c r="D426" s="298"/>
      <c r="E426" s="298"/>
      <c r="F426" s="298"/>
      <c r="G426" s="298"/>
      <c r="H426" s="298"/>
      <c r="I426" s="298"/>
      <c r="J426" s="298"/>
      <c r="K426" s="298"/>
      <c r="L426" s="298"/>
      <c r="M426" s="298"/>
      <c r="N426" s="298"/>
      <c r="O426" s="298"/>
      <c r="P426" s="298"/>
      <c r="Q426" s="298"/>
      <c r="R426" s="298"/>
      <c r="S426" s="298"/>
      <c r="T426" s="298"/>
      <c r="U426" s="298"/>
      <c r="V426" s="298"/>
      <c r="W426" s="298"/>
      <c r="X426" s="298"/>
      <c r="Y426" s="298"/>
      <c r="Z426" s="298"/>
      <c r="AA426" s="298"/>
      <c r="AB426" s="298"/>
      <c r="AC426" s="298"/>
      <c r="AD426" s="298"/>
      <c r="AE426" s="298"/>
      <c r="AF426" s="298"/>
      <c r="AG426" s="298"/>
      <c r="AH426" s="298"/>
      <c r="AI426" s="25"/>
    </row>
    <row r="427" spans="1:35" ht="14.25" customHeight="1" x14ac:dyDescent="0.25">
      <c r="A427" s="71"/>
      <c r="B427" s="298"/>
      <c r="C427" s="298"/>
      <c r="D427" s="298"/>
      <c r="E427" s="298"/>
      <c r="F427" s="298"/>
      <c r="G427" s="298"/>
      <c r="H427" s="298"/>
      <c r="I427" s="298"/>
      <c r="J427" s="298"/>
      <c r="K427" s="298"/>
      <c r="L427" s="298"/>
      <c r="M427" s="298"/>
      <c r="N427" s="298"/>
      <c r="O427" s="298"/>
      <c r="P427" s="298"/>
      <c r="Q427" s="298"/>
      <c r="R427" s="298"/>
      <c r="S427" s="298"/>
      <c r="T427" s="298"/>
      <c r="U427" s="298"/>
      <c r="V427" s="298"/>
      <c r="W427" s="298"/>
      <c r="X427" s="298"/>
      <c r="Y427" s="298"/>
      <c r="Z427" s="298"/>
      <c r="AA427" s="298"/>
      <c r="AB427" s="298"/>
      <c r="AC427" s="298"/>
      <c r="AD427" s="298"/>
      <c r="AE427" s="298"/>
      <c r="AF427" s="298"/>
      <c r="AG427" s="298"/>
      <c r="AH427" s="298"/>
      <c r="AI427" s="25"/>
    </row>
    <row r="428" spans="1:35" ht="14.25" customHeight="1" x14ac:dyDescent="0.25">
      <c r="A428" s="71"/>
      <c r="B428" s="298"/>
      <c r="C428" s="298"/>
      <c r="D428" s="298"/>
      <c r="E428" s="298"/>
      <c r="F428" s="298"/>
      <c r="G428" s="298"/>
      <c r="H428" s="298"/>
      <c r="I428" s="298"/>
      <c r="J428" s="298"/>
      <c r="K428" s="298"/>
      <c r="L428" s="298"/>
      <c r="M428" s="298"/>
      <c r="N428" s="298"/>
      <c r="O428" s="298"/>
      <c r="P428" s="298"/>
      <c r="Q428" s="298"/>
      <c r="R428" s="298"/>
      <c r="S428" s="298"/>
      <c r="T428" s="298"/>
      <c r="U428" s="298"/>
      <c r="V428" s="298"/>
      <c r="W428" s="298"/>
      <c r="X428" s="298"/>
      <c r="Y428" s="298"/>
      <c r="Z428" s="298"/>
      <c r="AA428" s="298"/>
      <c r="AB428" s="298"/>
      <c r="AC428" s="298"/>
      <c r="AD428" s="298"/>
      <c r="AE428" s="298"/>
      <c r="AF428" s="298"/>
      <c r="AG428" s="298"/>
      <c r="AH428" s="298"/>
      <c r="AI428" s="25"/>
    </row>
    <row r="429" spans="1:35" ht="14.25" customHeight="1" x14ac:dyDescent="0.25">
      <c r="A429" s="71"/>
      <c r="B429" s="298"/>
      <c r="C429" s="298"/>
      <c r="D429" s="298"/>
      <c r="E429" s="298"/>
      <c r="F429" s="298"/>
      <c r="G429" s="298"/>
      <c r="H429" s="298"/>
      <c r="I429" s="298"/>
      <c r="J429" s="298"/>
      <c r="K429" s="298"/>
      <c r="L429" s="298"/>
      <c r="M429" s="298"/>
      <c r="N429" s="298"/>
      <c r="O429" s="298"/>
      <c r="P429" s="298"/>
      <c r="Q429" s="298"/>
      <c r="R429" s="298"/>
      <c r="S429" s="298"/>
      <c r="T429" s="298"/>
      <c r="U429" s="298"/>
      <c r="V429" s="298"/>
      <c r="W429" s="298"/>
      <c r="X429" s="298"/>
      <c r="Y429" s="298"/>
      <c r="Z429" s="298"/>
      <c r="AA429" s="298"/>
      <c r="AB429" s="298"/>
      <c r="AC429" s="298"/>
      <c r="AD429" s="298"/>
      <c r="AE429" s="298"/>
      <c r="AF429" s="298"/>
      <c r="AG429" s="298"/>
      <c r="AH429" s="298"/>
      <c r="AI429" s="25"/>
    </row>
    <row r="430" spans="1:35" ht="14.25" customHeight="1" x14ac:dyDescent="0.25">
      <c r="A430" s="71"/>
      <c r="B430" s="298"/>
      <c r="C430" s="298"/>
      <c r="D430" s="298"/>
      <c r="E430" s="298"/>
      <c r="F430" s="298"/>
      <c r="G430" s="298"/>
      <c r="H430" s="298"/>
      <c r="I430" s="298"/>
      <c r="J430" s="298"/>
      <c r="K430" s="298"/>
      <c r="L430" s="298"/>
      <c r="M430" s="298"/>
      <c r="N430" s="298"/>
      <c r="O430" s="298"/>
      <c r="P430" s="298"/>
      <c r="Q430" s="298"/>
      <c r="R430" s="298"/>
      <c r="S430" s="298"/>
      <c r="T430" s="298"/>
      <c r="U430" s="298"/>
      <c r="V430" s="298"/>
      <c r="W430" s="298"/>
      <c r="X430" s="298"/>
      <c r="Y430" s="298"/>
      <c r="Z430" s="298"/>
      <c r="AA430" s="298"/>
      <c r="AB430" s="298"/>
      <c r="AC430" s="298"/>
      <c r="AD430" s="298"/>
      <c r="AE430" s="298"/>
      <c r="AF430" s="298"/>
      <c r="AG430" s="298"/>
      <c r="AH430" s="298"/>
      <c r="AI430" s="25"/>
    </row>
    <row r="431" spans="1:35" ht="14.25" customHeight="1" x14ac:dyDescent="0.25">
      <c r="A431" s="71"/>
      <c r="B431" s="298"/>
      <c r="C431" s="298"/>
      <c r="D431" s="298"/>
      <c r="E431" s="298"/>
      <c r="F431" s="298"/>
      <c r="G431" s="298"/>
      <c r="H431" s="298"/>
      <c r="I431" s="298"/>
      <c r="J431" s="298"/>
      <c r="K431" s="298"/>
      <c r="L431" s="298"/>
      <c r="M431" s="298"/>
      <c r="N431" s="298"/>
      <c r="O431" s="298"/>
      <c r="P431" s="298"/>
      <c r="Q431" s="298"/>
      <c r="R431" s="298"/>
      <c r="S431" s="298"/>
      <c r="T431" s="298"/>
      <c r="U431" s="298"/>
      <c r="V431" s="298"/>
      <c r="W431" s="298"/>
      <c r="X431" s="298"/>
      <c r="Y431" s="298"/>
      <c r="Z431" s="298"/>
      <c r="AA431" s="298"/>
      <c r="AB431" s="298"/>
      <c r="AC431" s="298"/>
      <c r="AD431" s="298"/>
      <c r="AE431" s="298"/>
      <c r="AF431" s="298"/>
      <c r="AG431" s="298"/>
      <c r="AH431" s="298"/>
      <c r="AI431" s="25"/>
    </row>
    <row r="432" spans="1:35" ht="14.25" customHeight="1" x14ac:dyDescent="0.25">
      <c r="A432" s="71"/>
      <c r="B432" s="298"/>
      <c r="C432" s="298"/>
      <c r="D432" s="298"/>
      <c r="E432" s="298"/>
      <c r="F432" s="298"/>
      <c r="G432" s="298"/>
      <c r="H432" s="298"/>
      <c r="I432" s="298"/>
      <c r="J432" s="298"/>
      <c r="K432" s="298"/>
      <c r="L432" s="298"/>
      <c r="M432" s="298"/>
      <c r="N432" s="298"/>
      <c r="O432" s="298"/>
      <c r="P432" s="298"/>
      <c r="Q432" s="298"/>
      <c r="R432" s="298"/>
      <c r="S432" s="298"/>
      <c r="T432" s="298"/>
      <c r="U432" s="298"/>
      <c r="V432" s="298"/>
      <c r="W432" s="298"/>
      <c r="X432" s="298"/>
      <c r="Y432" s="298"/>
      <c r="Z432" s="298"/>
      <c r="AA432" s="298"/>
      <c r="AB432" s="298"/>
      <c r="AC432" s="298"/>
      <c r="AD432" s="298"/>
      <c r="AE432" s="298"/>
      <c r="AF432" s="298"/>
      <c r="AG432" s="298"/>
      <c r="AH432" s="298"/>
      <c r="AI432" s="25"/>
    </row>
    <row r="433" spans="1:35" ht="14.25" customHeight="1" x14ac:dyDescent="0.25">
      <c r="A433" s="71"/>
      <c r="B433" s="298"/>
      <c r="C433" s="298"/>
      <c r="D433" s="298"/>
      <c r="E433" s="298"/>
      <c r="F433" s="298"/>
      <c r="G433" s="298"/>
      <c r="H433" s="298"/>
      <c r="I433" s="298"/>
      <c r="J433" s="298"/>
      <c r="K433" s="298"/>
      <c r="L433" s="298"/>
      <c r="M433" s="298"/>
      <c r="N433" s="298"/>
      <c r="O433" s="298"/>
      <c r="P433" s="298"/>
      <c r="Q433" s="298"/>
      <c r="R433" s="298"/>
      <c r="S433" s="298"/>
      <c r="T433" s="298"/>
      <c r="U433" s="298"/>
      <c r="V433" s="298"/>
      <c r="W433" s="298"/>
      <c r="X433" s="298"/>
      <c r="Y433" s="298"/>
      <c r="Z433" s="298"/>
      <c r="AA433" s="298"/>
      <c r="AB433" s="298"/>
      <c r="AC433" s="298"/>
      <c r="AD433" s="298"/>
      <c r="AE433" s="298"/>
      <c r="AF433" s="298"/>
      <c r="AG433" s="298"/>
      <c r="AH433" s="298"/>
      <c r="AI433" s="25"/>
    </row>
    <row r="434" spans="1:35" ht="14.25" customHeight="1" x14ac:dyDescent="0.25">
      <c r="A434" s="71"/>
      <c r="B434" s="298"/>
      <c r="C434" s="298"/>
      <c r="D434" s="298"/>
      <c r="E434" s="298"/>
      <c r="F434" s="298"/>
      <c r="G434" s="298"/>
      <c r="H434" s="298"/>
      <c r="I434" s="298"/>
      <c r="J434" s="298"/>
      <c r="K434" s="298"/>
      <c r="L434" s="298"/>
      <c r="M434" s="298"/>
      <c r="N434" s="298"/>
      <c r="O434" s="298"/>
      <c r="P434" s="298"/>
      <c r="Q434" s="298"/>
      <c r="R434" s="298"/>
      <c r="S434" s="298"/>
      <c r="T434" s="298"/>
      <c r="U434" s="298"/>
      <c r="V434" s="298"/>
      <c r="W434" s="298"/>
      <c r="X434" s="298"/>
      <c r="Y434" s="298"/>
      <c r="Z434" s="298"/>
      <c r="AA434" s="298"/>
      <c r="AB434" s="298"/>
      <c r="AC434" s="298"/>
      <c r="AD434" s="298"/>
      <c r="AE434" s="298"/>
      <c r="AF434" s="298"/>
      <c r="AG434" s="298"/>
      <c r="AH434" s="298"/>
      <c r="AI434" s="25"/>
    </row>
    <row r="435" spans="1:35" ht="14.25" customHeight="1" x14ac:dyDescent="0.25">
      <c r="A435" s="71"/>
      <c r="B435" s="298"/>
      <c r="C435" s="298"/>
      <c r="D435" s="298"/>
      <c r="E435" s="298"/>
      <c r="F435" s="298"/>
      <c r="G435" s="298"/>
      <c r="H435" s="298"/>
      <c r="I435" s="298"/>
      <c r="J435" s="298"/>
      <c r="K435" s="298"/>
      <c r="L435" s="298"/>
      <c r="M435" s="298"/>
      <c r="N435" s="298"/>
      <c r="O435" s="298"/>
      <c r="P435" s="298"/>
      <c r="Q435" s="298"/>
      <c r="R435" s="298"/>
      <c r="S435" s="298"/>
      <c r="T435" s="298"/>
      <c r="U435" s="298"/>
      <c r="V435" s="298"/>
      <c r="W435" s="298"/>
      <c r="X435" s="298"/>
      <c r="Y435" s="298"/>
      <c r="Z435" s="298"/>
      <c r="AA435" s="298"/>
      <c r="AB435" s="298"/>
      <c r="AC435" s="298"/>
      <c r="AD435" s="298"/>
      <c r="AE435" s="298"/>
      <c r="AF435" s="298"/>
      <c r="AG435" s="298"/>
      <c r="AH435" s="298"/>
      <c r="AI435" s="25"/>
    </row>
    <row r="436" spans="1:35" ht="14.25" customHeight="1" x14ac:dyDescent="0.25">
      <c r="A436" s="71"/>
      <c r="B436" s="298"/>
      <c r="C436" s="298"/>
      <c r="D436" s="298"/>
      <c r="E436" s="298"/>
      <c r="F436" s="298"/>
      <c r="G436" s="298"/>
      <c r="H436" s="298"/>
      <c r="I436" s="298"/>
      <c r="J436" s="298"/>
      <c r="K436" s="298"/>
      <c r="L436" s="298"/>
      <c r="M436" s="298"/>
      <c r="N436" s="298"/>
      <c r="O436" s="298"/>
      <c r="P436" s="298"/>
      <c r="Q436" s="298"/>
      <c r="R436" s="298"/>
      <c r="S436" s="298"/>
      <c r="T436" s="298"/>
      <c r="U436" s="298"/>
      <c r="V436" s="298"/>
      <c r="W436" s="298"/>
      <c r="X436" s="298"/>
      <c r="Y436" s="298"/>
      <c r="Z436" s="298"/>
      <c r="AA436" s="298"/>
      <c r="AB436" s="298"/>
      <c r="AC436" s="298"/>
      <c r="AD436" s="298"/>
      <c r="AE436" s="298"/>
      <c r="AF436" s="298"/>
      <c r="AG436" s="298"/>
      <c r="AH436" s="298"/>
      <c r="AI436" s="25"/>
    </row>
    <row r="437" spans="1:35" ht="14.25" customHeight="1" x14ac:dyDescent="0.25">
      <c r="A437" s="71"/>
      <c r="B437" s="298"/>
      <c r="C437" s="298"/>
      <c r="D437" s="298"/>
      <c r="E437" s="298"/>
      <c r="F437" s="298"/>
      <c r="G437" s="298"/>
      <c r="H437" s="298"/>
      <c r="I437" s="298"/>
      <c r="J437" s="298"/>
      <c r="K437" s="298"/>
      <c r="L437" s="298"/>
      <c r="M437" s="298"/>
      <c r="N437" s="298"/>
      <c r="O437" s="298"/>
      <c r="P437" s="298"/>
      <c r="Q437" s="298"/>
      <c r="R437" s="298"/>
      <c r="S437" s="298"/>
      <c r="T437" s="298"/>
      <c r="U437" s="298"/>
      <c r="V437" s="298"/>
      <c r="W437" s="298"/>
      <c r="X437" s="298"/>
      <c r="Y437" s="298"/>
      <c r="Z437" s="298"/>
      <c r="AA437" s="298"/>
      <c r="AB437" s="298"/>
      <c r="AC437" s="298"/>
      <c r="AD437" s="298"/>
      <c r="AE437" s="298"/>
      <c r="AF437" s="298"/>
      <c r="AG437" s="298"/>
      <c r="AH437" s="298"/>
      <c r="AI437" s="25"/>
    </row>
    <row r="438" spans="1:35" ht="14.25" customHeight="1" x14ac:dyDescent="0.25">
      <c r="A438" s="71"/>
      <c r="B438" s="298"/>
      <c r="C438" s="298"/>
      <c r="D438" s="298"/>
      <c r="E438" s="298"/>
      <c r="F438" s="298"/>
      <c r="G438" s="298"/>
      <c r="H438" s="298"/>
      <c r="I438" s="298"/>
      <c r="J438" s="298"/>
      <c r="K438" s="298"/>
      <c r="L438" s="298"/>
      <c r="M438" s="298"/>
      <c r="N438" s="298"/>
      <c r="O438" s="298"/>
      <c r="P438" s="298"/>
      <c r="Q438" s="298"/>
      <c r="R438" s="298"/>
      <c r="S438" s="298"/>
      <c r="T438" s="298"/>
      <c r="U438" s="298"/>
      <c r="V438" s="298"/>
      <c r="W438" s="298"/>
      <c r="X438" s="298"/>
      <c r="Y438" s="298"/>
      <c r="Z438" s="298"/>
      <c r="AA438" s="298"/>
      <c r="AB438" s="298"/>
      <c r="AC438" s="298"/>
      <c r="AD438" s="298"/>
      <c r="AE438" s="298"/>
      <c r="AF438" s="298"/>
      <c r="AG438" s="298"/>
      <c r="AH438" s="298"/>
      <c r="AI438" s="25"/>
    </row>
    <row r="439" spans="1:35" ht="14.25" customHeight="1" x14ac:dyDescent="0.25">
      <c r="A439" s="71"/>
      <c r="B439" s="298"/>
      <c r="C439" s="298"/>
      <c r="D439" s="298"/>
      <c r="E439" s="298"/>
      <c r="F439" s="298"/>
      <c r="G439" s="298"/>
      <c r="H439" s="298"/>
      <c r="I439" s="298"/>
      <c r="J439" s="298"/>
      <c r="K439" s="298"/>
      <c r="L439" s="298"/>
      <c r="M439" s="298"/>
      <c r="N439" s="298"/>
      <c r="O439" s="298"/>
      <c r="P439" s="298"/>
      <c r="Q439" s="298"/>
      <c r="R439" s="298"/>
      <c r="S439" s="298"/>
      <c r="T439" s="298"/>
      <c r="U439" s="298"/>
      <c r="V439" s="298"/>
      <c r="W439" s="298"/>
      <c r="X439" s="298"/>
      <c r="Y439" s="298"/>
      <c r="Z439" s="298"/>
      <c r="AA439" s="298"/>
      <c r="AB439" s="298"/>
      <c r="AC439" s="298"/>
      <c r="AD439" s="298"/>
      <c r="AE439" s="298"/>
      <c r="AF439" s="298"/>
      <c r="AG439" s="298"/>
      <c r="AH439" s="298"/>
      <c r="AI439" s="25"/>
    </row>
    <row r="440" spans="1:35" ht="14.25" customHeight="1" x14ac:dyDescent="0.25">
      <c r="A440" s="71"/>
      <c r="B440" s="298"/>
      <c r="C440" s="298"/>
      <c r="D440" s="298"/>
      <c r="E440" s="298"/>
      <c r="F440" s="298"/>
      <c r="G440" s="298"/>
      <c r="H440" s="298"/>
      <c r="I440" s="298"/>
      <c r="J440" s="298"/>
      <c r="K440" s="298"/>
      <c r="L440" s="298"/>
      <c r="M440" s="298"/>
      <c r="N440" s="298"/>
      <c r="O440" s="298"/>
      <c r="P440" s="298"/>
      <c r="Q440" s="298"/>
      <c r="R440" s="298"/>
      <c r="S440" s="298"/>
      <c r="T440" s="298"/>
      <c r="U440" s="298"/>
      <c r="V440" s="298"/>
      <c r="W440" s="298"/>
      <c r="X440" s="298"/>
      <c r="Y440" s="298"/>
      <c r="Z440" s="298"/>
      <c r="AA440" s="298"/>
      <c r="AB440" s="298"/>
      <c r="AC440" s="298"/>
      <c r="AD440" s="298"/>
      <c r="AE440" s="298"/>
      <c r="AF440" s="298"/>
      <c r="AG440" s="298"/>
      <c r="AH440" s="298"/>
      <c r="AI440" s="25"/>
    </row>
    <row r="441" spans="1:35" ht="14.25" customHeight="1" x14ac:dyDescent="0.25">
      <c r="A441" s="71"/>
      <c r="B441" s="298"/>
      <c r="C441" s="298"/>
      <c r="D441" s="298"/>
      <c r="E441" s="298"/>
      <c r="F441" s="298"/>
      <c r="G441" s="298"/>
      <c r="H441" s="298"/>
      <c r="I441" s="298"/>
      <c r="J441" s="298"/>
      <c r="K441" s="298"/>
      <c r="L441" s="298"/>
      <c r="M441" s="298"/>
      <c r="N441" s="298"/>
      <c r="O441" s="298"/>
      <c r="P441" s="298"/>
      <c r="Q441" s="298"/>
      <c r="R441" s="298"/>
      <c r="S441" s="298"/>
      <c r="T441" s="298"/>
      <c r="U441" s="298"/>
      <c r="V441" s="298"/>
      <c r="W441" s="298"/>
      <c r="X441" s="298"/>
      <c r="Y441" s="298"/>
      <c r="Z441" s="298"/>
      <c r="AA441" s="298"/>
      <c r="AB441" s="298"/>
      <c r="AC441" s="298"/>
      <c r="AD441" s="298"/>
      <c r="AE441" s="298"/>
      <c r="AF441" s="298"/>
      <c r="AG441" s="298"/>
      <c r="AH441" s="298"/>
      <c r="AI441" s="25"/>
    </row>
    <row r="442" spans="1:35" ht="14.25" customHeight="1" x14ac:dyDescent="0.25">
      <c r="A442" s="71"/>
      <c r="B442" s="298"/>
      <c r="C442" s="298"/>
      <c r="D442" s="298"/>
      <c r="E442" s="298"/>
      <c r="F442" s="298"/>
      <c r="G442" s="298"/>
      <c r="H442" s="298"/>
      <c r="I442" s="298"/>
      <c r="J442" s="298"/>
      <c r="K442" s="298"/>
      <c r="L442" s="298"/>
      <c r="M442" s="298"/>
      <c r="N442" s="298"/>
      <c r="O442" s="298"/>
      <c r="P442" s="298"/>
      <c r="Q442" s="298"/>
      <c r="R442" s="298"/>
      <c r="S442" s="298"/>
      <c r="T442" s="298"/>
      <c r="U442" s="298"/>
      <c r="V442" s="298"/>
      <c r="W442" s="298"/>
      <c r="X442" s="298"/>
      <c r="Y442" s="298"/>
      <c r="Z442" s="298"/>
      <c r="AA442" s="298"/>
      <c r="AB442" s="298"/>
      <c r="AC442" s="298"/>
      <c r="AD442" s="298"/>
      <c r="AE442" s="298"/>
      <c r="AF442" s="298"/>
      <c r="AG442" s="298"/>
      <c r="AH442" s="298"/>
      <c r="AI442" s="25"/>
    </row>
    <row r="443" spans="1:35" ht="14.25" customHeight="1" x14ac:dyDescent="0.25">
      <c r="A443" s="71"/>
      <c r="B443" s="298"/>
      <c r="C443" s="298"/>
      <c r="D443" s="298"/>
      <c r="E443" s="298"/>
      <c r="F443" s="298"/>
      <c r="G443" s="298"/>
      <c r="H443" s="298"/>
      <c r="I443" s="298"/>
      <c r="J443" s="298"/>
      <c r="K443" s="298"/>
      <c r="L443" s="298"/>
      <c r="M443" s="298"/>
      <c r="N443" s="298"/>
      <c r="O443" s="298"/>
      <c r="P443" s="298"/>
      <c r="Q443" s="298"/>
      <c r="R443" s="298"/>
      <c r="S443" s="298"/>
      <c r="T443" s="298"/>
      <c r="U443" s="298"/>
      <c r="V443" s="298"/>
      <c r="W443" s="298"/>
      <c r="X443" s="298"/>
      <c r="Y443" s="298"/>
      <c r="Z443" s="298"/>
      <c r="AA443" s="298"/>
      <c r="AB443" s="298"/>
      <c r="AC443" s="298"/>
      <c r="AD443" s="298"/>
      <c r="AE443" s="298"/>
      <c r="AF443" s="298"/>
      <c r="AG443" s="298"/>
      <c r="AH443" s="298"/>
      <c r="AI443" s="25"/>
    </row>
    <row r="444" spans="1:35" ht="14.25" customHeight="1" x14ac:dyDescent="0.25">
      <c r="A444" s="71"/>
      <c r="B444" s="298"/>
      <c r="C444" s="298"/>
      <c r="D444" s="298"/>
      <c r="E444" s="298"/>
      <c r="F444" s="298"/>
      <c r="G444" s="298"/>
      <c r="H444" s="298"/>
      <c r="I444" s="298"/>
      <c r="J444" s="298"/>
      <c r="K444" s="298"/>
      <c r="L444" s="298"/>
      <c r="M444" s="298"/>
      <c r="N444" s="298"/>
      <c r="O444" s="298"/>
      <c r="P444" s="298"/>
      <c r="Q444" s="298"/>
      <c r="R444" s="298"/>
      <c r="S444" s="298"/>
      <c r="T444" s="298"/>
      <c r="U444" s="298"/>
      <c r="V444" s="298"/>
      <c r="W444" s="298"/>
      <c r="X444" s="298"/>
      <c r="Y444" s="298"/>
      <c r="Z444" s="298"/>
      <c r="AA444" s="298"/>
      <c r="AB444" s="298"/>
      <c r="AC444" s="298"/>
      <c r="AD444" s="298"/>
      <c r="AE444" s="298"/>
      <c r="AF444" s="298"/>
      <c r="AG444" s="298"/>
      <c r="AH444" s="298"/>
      <c r="AI444" s="25"/>
    </row>
    <row r="445" spans="1:35" ht="14.25" customHeight="1" x14ac:dyDescent="0.25">
      <c r="A445" s="71"/>
      <c r="B445" s="298"/>
      <c r="C445" s="298"/>
      <c r="D445" s="298"/>
      <c r="E445" s="298"/>
      <c r="F445" s="298"/>
      <c r="G445" s="298"/>
      <c r="H445" s="298"/>
      <c r="I445" s="298"/>
      <c r="J445" s="298"/>
      <c r="K445" s="298"/>
      <c r="L445" s="298"/>
      <c r="M445" s="298"/>
      <c r="N445" s="298"/>
      <c r="O445" s="298"/>
      <c r="P445" s="298"/>
      <c r="Q445" s="298"/>
      <c r="R445" s="298"/>
      <c r="S445" s="298"/>
      <c r="T445" s="298"/>
      <c r="U445" s="298"/>
      <c r="V445" s="298"/>
      <c r="W445" s="298"/>
      <c r="X445" s="298"/>
      <c r="Y445" s="298"/>
      <c r="Z445" s="298"/>
      <c r="AA445" s="298"/>
      <c r="AB445" s="298"/>
      <c r="AC445" s="298"/>
      <c r="AD445" s="298"/>
      <c r="AE445" s="298"/>
      <c r="AF445" s="298"/>
      <c r="AG445" s="298"/>
      <c r="AH445" s="298"/>
      <c r="AI445" s="25"/>
    </row>
    <row r="446" spans="1:35" ht="14.25" customHeight="1" x14ac:dyDescent="0.25">
      <c r="A446" s="71"/>
      <c r="B446" s="298"/>
      <c r="C446" s="298"/>
      <c r="D446" s="298"/>
      <c r="E446" s="298"/>
      <c r="F446" s="298"/>
      <c r="G446" s="298"/>
      <c r="H446" s="298"/>
      <c r="I446" s="298"/>
      <c r="J446" s="298"/>
      <c r="K446" s="298"/>
      <c r="L446" s="298"/>
      <c r="M446" s="298"/>
      <c r="N446" s="298"/>
      <c r="O446" s="298"/>
      <c r="P446" s="298"/>
      <c r="Q446" s="298"/>
      <c r="R446" s="298"/>
      <c r="S446" s="298"/>
      <c r="T446" s="298"/>
      <c r="U446" s="298"/>
      <c r="V446" s="298"/>
      <c r="W446" s="298"/>
      <c r="X446" s="298"/>
      <c r="Y446" s="298"/>
      <c r="Z446" s="298"/>
      <c r="AA446" s="298"/>
      <c r="AB446" s="298"/>
      <c r="AC446" s="298"/>
      <c r="AD446" s="298"/>
      <c r="AE446" s="298"/>
      <c r="AF446" s="298"/>
      <c r="AG446" s="298"/>
      <c r="AH446" s="298"/>
      <c r="AI446" s="25"/>
    </row>
    <row r="447" spans="1:35" ht="14.25" customHeight="1" x14ac:dyDescent="0.25">
      <c r="A447" s="71"/>
      <c r="B447" s="298"/>
      <c r="C447" s="298"/>
      <c r="D447" s="298"/>
      <c r="E447" s="298"/>
      <c r="F447" s="298"/>
      <c r="G447" s="298"/>
      <c r="H447" s="298"/>
      <c r="I447" s="298"/>
      <c r="J447" s="298"/>
      <c r="K447" s="298"/>
      <c r="L447" s="298"/>
      <c r="M447" s="298"/>
      <c r="N447" s="298"/>
      <c r="O447" s="298"/>
      <c r="P447" s="298"/>
      <c r="Q447" s="298"/>
      <c r="R447" s="298"/>
      <c r="S447" s="298"/>
      <c r="T447" s="298"/>
      <c r="U447" s="298"/>
      <c r="V447" s="298"/>
      <c r="W447" s="298"/>
      <c r="X447" s="298"/>
      <c r="Y447" s="298"/>
      <c r="Z447" s="298"/>
      <c r="AA447" s="298"/>
      <c r="AB447" s="298"/>
      <c r="AC447" s="298"/>
      <c r="AD447" s="298"/>
      <c r="AE447" s="298"/>
      <c r="AF447" s="298"/>
      <c r="AG447" s="298"/>
      <c r="AH447" s="298"/>
      <c r="AI447" s="25"/>
    </row>
    <row r="448" spans="1:35" ht="14.25" customHeight="1" x14ac:dyDescent="0.25">
      <c r="A448" s="71"/>
      <c r="B448" s="298"/>
      <c r="C448" s="298"/>
      <c r="D448" s="298"/>
      <c r="E448" s="298"/>
      <c r="F448" s="298"/>
      <c r="G448" s="298"/>
      <c r="H448" s="298"/>
      <c r="I448" s="298"/>
      <c r="J448" s="298"/>
      <c r="K448" s="298"/>
      <c r="L448" s="298"/>
      <c r="M448" s="298"/>
      <c r="N448" s="298"/>
      <c r="O448" s="298"/>
      <c r="P448" s="298"/>
      <c r="Q448" s="298"/>
      <c r="R448" s="298"/>
      <c r="S448" s="298"/>
      <c r="T448" s="298"/>
      <c r="U448" s="298"/>
      <c r="V448" s="298"/>
      <c r="W448" s="298"/>
      <c r="X448" s="298"/>
      <c r="Y448" s="298"/>
      <c r="Z448" s="298"/>
      <c r="AA448" s="298"/>
      <c r="AB448" s="298"/>
      <c r="AC448" s="298"/>
      <c r="AD448" s="298"/>
      <c r="AE448" s="298"/>
      <c r="AF448" s="298"/>
      <c r="AG448" s="298"/>
      <c r="AH448" s="298"/>
      <c r="AI448" s="25"/>
    </row>
    <row r="449" spans="1:35" ht="14.25" customHeight="1" x14ac:dyDescent="0.25">
      <c r="A449" s="71"/>
      <c r="B449" s="298"/>
      <c r="C449" s="298"/>
      <c r="D449" s="298"/>
      <c r="E449" s="298"/>
      <c r="F449" s="298"/>
      <c r="G449" s="298"/>
      <c r="H449" s="298"/>
      <c r="I449" s="298"/>
      <c r="J449" s="298"/>
      <c r="K449" s="298"/>
      <c r="L449" s="298"/>
      <c r="M449" s="298"/>
      <c r="N449" s="298"/>
      <c r="O449" s="298"/>
      <c r="P449" s="298"/>
      <c r="Q449" s="298"/>
      <c r="R449" s="298"/>
      <c r="S449" s="298"/>
      <c r="T449" s="298"/>
      <c r="U449" s="298"/>
      <c r="V449" s="298"/>
      <c r="W449" s="298"/>
      <c r="X449" s="298"/>
      <c r="Y449" s="298"/>
      <c r="Z449" s="298"/>
      <c r="AA449" s="298"/>
      <c r="AB449" s="298"/>
      <c r="AC449" s="298"/>
      <c r="AD449" s="298"/>
      <c r="AE449" s="298"/>
      <c r="AF449" s="298"/>
      <c r="AG449" s="298"/>
      <c r="AH449" s="298"/>
      <c r="AI449" s="25"/>
    </row>
    <row r="450" spans="1:35" ht="14.25" customHeight="1" x14ac:dyDescent="0.25">
      <c r="A450" s="71"/>
      <c r="B450" s="298"/>
      <c r="C450" s="298"/>
      <c r="D450" s="298"/>
      <c r="E450" s="298"/>
      <c r="F450" s="298"/>
      <c r="G450" s="298"/>
      <c r="H450" s="298"/>
      <c r="I450" s="298"/>
      <c r="J450" s="298"/>
      <c r="K450" s="298"/>
      <c r="L450" s="298"/>
      <c r="M450" s="298"/>
      <c r="N450" s="298"/>
      <c r="O450" s="298"/>
      <c r="P450" s="298"/>
      <c r="Q450" s="298"/>
      <c r="R450" s="298"/>
      <c r="S450" s="298"/>
      <c r="T450" s="298"/>
      <c r="U450" s="298"/>
      <c r="V450" s="298"/>
      <c r="W450" s="298"/>
      <c r="X450" s="298"/>
      <c r="Y450" s="298"/>
      <c r="Z450" s="298"/>
      <c r="AA450" s="298"/>
      <c r="AB450" s="298"/>
      <c r="AC450" s="298"/>
      <c r="AD450" s="298"/>
      <c r="AE450" s="298"/>
      <c r="AF450" s="298"/>
      <c r="AG450" s="298"/>
      <c r="AH450" s="298"/>
      <c r="AI450" s="25"/>
    </row>
    <row r="451" spans="1:35" ht="14.25" customHeight="1" x14ac:dyDescent="0.25">
      <c r="A451" s="71"/>
      <c r="B451" s="298"/>
      <c r="C451" s="298"/>
      <c r="D451" s="298"/>
      <c r="E451" s="298"/>
      <c r="F451" s="298"/>
      <c r="G451" s="298"/>
      <c r="H451" s="298"/>
      <c r="I451" s="298"/>
      <c r="J451" s="298"/>
      <c r="K451" s="298"/>
      <c r="L451" s="298"/>
      <c r="M451" s="298"/>
      <c r="N451" s="298"/>
      <c r="O451" s="298"/>
      <c r="P451" s="298"/>
      <c r="Q451" s="298"/>
      <c r="R451" s="298"/>
      <c r="S451" s="298"/>
      <c r="T451" s="298"/>
      <c r="U451" s="298"/>
      <c r="V451" s="298"/>
      <c r="W451" s="298"/>
      <c r="X451" s="298"/>
      <c r="Y451" s="298"/>
      <c r="Z451" s="298"/>
      <c r="AA451" s="298"/>
      <c r="AB451" s="298"/>
      <c r="AC451" s="298"/>
      <c r="AD451" s="298"/>
      <c r="AE451" s="298"/>
      <c r="AF451" s="298"/>
      <c r="AG451" s="298"/>
      <c r="AH451" s="298"/>
      <c r="AI451" s="25"/>
    </row>
    <row r="452" spans="1:35" ht="14.25" customHeight="1" x14ac:dyDescent="0.25">
      <c r="A452" s="71"/>
      <c r="B452" s="298"/>
      <c r="C452" s="298"/>
      <c r="D452" s="298"/>
      <c r="E452" s="298"/>
      <c r="F452" s="298"/>
      <c r="G452" s="298"/>
      <c r="H452" s="298"/>
      <c r="I452" s="298"/>
      <c r="J452" s="298"/>
      <c r="K452" s="298"/>
      <c r="L452" s="298"/>
      <c r="M452" s="298"/>
      <c r="N452" s="298"/>
      <c r="O452" s="298"/>
      <c r="P452" s="298"/>
      <c r="Q452" s="298"/>
      <c r="R452" s="298"/>
      <c r="S452" s="298"/>
      <c r="T452" s="298"/>
      <c r="U452" s="298"/>
      <c r="V452" s="298"/>
      <c r="W452" s="298"/>
      <c r="X452" s="298"/>
      <c r="Y452" s="298"/>
      <c r="Z452" s="298"/>
      <c r="AA452" s="298"/>
      <c r="AB452" s="298"/>
      <c r="AC452" s="298"/>
      <c r="AD452" s="298"/>
      <c r="AE452" s="298"/>
      <c r="AF452" s="298"/>
      <c r="AG452" s="298"/>
      <c r="AH452" s="298"/>
      <c r="AI452" s="25"/>
    </row>
    <row r="453" spans="1:35" ht="14.25" customHeight="1" x14ac:dyDescent="0.25">
      <c r="A453" s="29"/>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25"/>
    </row>
    <row r="454" spans="1:35" ht="14.25" customHeight="1" x14ac:dyDescent="0.25">
      <c r="A454" s="29"/>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25"/>
    </row>
    <row r="455" spans="1:35" ht="14.25" customHeight="1" x14ac:dyDescent="0.25">
      <c r="A455" s="29"/>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25"/>
    </row>
    <row r="456" spans="1:35" ht="14.25" customHeight="1" x14ac:dyDescent="0.25">
      <c r="A456" s="29"/>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25"/>
    </row>
    <row r="457" spans="1:35" ht="14.25" customHeight="1" x14ac:dyDescent="0.25">
      <c r="A457" s="29"/>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25"/>
    </row>
    <row r="458" spans="1:35" ht="14.25" customHeight="1" x14ac:dyDescent="0.25">
      <c r="A458" s="29"/>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25"/>
    </row>
    <row r="459" spans="1:35" ht="14.25" customHeight="1" x14ac:dyDescent="0.25">
      <c r="A459" s="29"/>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25"/>
    </row>
    <row r="460" spans="1:35" ht="14.25" customHeight="1" thickBot="1" x14ac:dyDescent="0.3">
      <c r="A460" s="60"/>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6"/>
    </row>
    <row r="461" spans="1:35" ht="5.0999999999999996"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16"/>
    </row>
  </sheetData>
  <protectedRanges>
    <protectedRange sqref="L194:AH194" name="Rango4"/>
    <protectedRange sqref="J241 C254 T299 P315 P332 P343 S345 J357 J359 J361 J363 J365 AC372 T382 C256 C258 C260 C262 T254 T256 T258 T260 T262 C280 C282 C284 C286 C288 T280 T282 T284 T286 T288" name="Rango2"/>
    <protectedRange sqref="B31 L33 B37 D46 D48 D50 U57 B63 B74 F79 G81 M83 Q85 H97 I98 B220 H105 I106 K99:K101 H113 I114 K107:K109 C126 C128 C130 N126 N128 N130 Y126 Y128 Y130 B144 K115:K117 O194 Q212" name="Rango1"/>
    <protectedRange sqref="B391 I397 T397 L399 W399 B411 B393" name="Rango3"/>
  </protectedRanges>
  <dataConsolidate/>
  <customSheetViews>
    <customSheetView guid="{E71FD2CF-1408-495F-8A98-D42FA5E94915}" scale="120" showPageBreaks="1" printArea="1" view="pageLayout" topLeftCell="A432">
      <selection sqref="A1:AI453"/>
      <rowBreaks count="6" manualBreakCount="6">
        <brk id="69" max="16383" man="1"/>
        <brk id="138" max="16383" man="1"/>
        <brk id="198" max="16383" man="1"/>
        <brk id="266" max="16383" man="1"/>
        <brk id="328" max="16383" man="1"/>
        <brk id="393" max="16383" man="1"/>
      </rowBreaks>
      <pageMargins left="0.46" right="0.19685039370078741" top="0.45" bottom="0.33" header="0.31496062992125984" footer="0.25"/>
      <pageSetup paperSize="9" orientation="portrait" r:id="rId1"/>
      <headerFooter>
        <oddFooter>&amp;C&amp;6&amp;P</oddFooter>
      </headerFooter>
    </customSheetView>
  </customSheetViews>
  <mergeCells count="123">
    <mergeCell ref="B411:AH452"/>
    <mergeCell ref="E115:J115"/>
    <mergeCell ref="C130:L130"/>
    <mergeCell ref="N130:W130"/>
    <mergeCell ref="B391:AG391"/>
    <mergeCell ref="B393:AG393"/>
    <mergeCell ref="C397:H397"/>
    <mergeCell ref="I397:R397"/>
    <mergeCell ref="T397:AE397"/>
    <mergeCell ref="C399:K399"/>
    <mergeCell ref="L399:U399"/>
    <mergeCell ref="W399:AF399"/>
    <mergeCell ref="N117:AH117"/>
    <mergeCell ref="B144:AH150"/>
    <mergeCell ref="C175:AB175"/>
    <mergeCell ref="C165:AB165"/>
    <mergeCell ref="C155:X155"/>
    <mergeCell ref="J359:AH359"/>
    <mergeCell ref="J361:AH361"/>
    <mergeCell ref="J363:AH363"/>
    <mergeCell ref="Y130:AH130"/>
    <mergeCell ref="J357:AH357"/>
    <mergeCell ref="T262:AH262"/>
    <mergeCell ref="AC196:AH196"/>
    <mergeCell ref="E99:J99"/>
    <mergeCell ref="E100:J100"/>
    <mergeCell ref="E101:J101"/>
    <mergeCell ref="E107:J107"/>
    <mergeCell ref="N115:AH115"/>
    <mergeCell ref="S345:V345"/>
    <mergeCell ref="E116:J116"/>
    <mergeCell ref="N100:AH100"/>
    <mergeCell ref="N116:AH116"/>
    <mergeCell ref="T254:AH254"/>
    <mergeCell ref="T256:AH256"/>
    <mergeCell ref="C105:G105"/>
    <mergeCell ref="L105:AH105"/>
    <mergeCell ref="M106:AH106"/>
    <mergeCell ref="L113:AH113"/>
    <mergeCell ref="M114:AH114"/>
    <mergeCell ref="N107:AH107"/>
    <mergeCell ref="C256:Q256"/>
    <mergeCell ref="C113:G113"/>
    <mergeCell ref="M264:S264"/>
    <mergeCell ref="C288:Q288"/>
    <mergeCell ref="C126:L126"/>
    <mergeCell ref="N126:W126"/>
    <mergeCell ref="P315:AH315"/>
    <mergeCell ref="A106:B106"/>
    <mergeCell ref="E5:AB5"/>
    <mergeCell ref="B31:AH31"/>
    <mergeCell ref="B37:AH37"/>
    <mergeCell ref="E114:H114"/>
    <mergeCell ref="M83:AH83"/>
    <mergeCell ref="Q85:AH85"/>
    <mergeCell ref="I98:J98"/>
    <mergeCell ref="I114:J114"/>
    <mergeCell ref="B63:AH63"/>
    <mergeCell ref="A114:B114"/>
    <mergeCell ref="B74:AH74"/>
    <mergeCell ref="F91:K91"/>
    <mergeCell ref="C53:J54"/>
    <mergeCell ref="E108:J108"/>
    <mergeCell ref="N101:AH101"/>
    <mergeCell ref="N108:AH108"/>
    <mergeCell ref="E98:H98"/>
    <mergeCell ref="A98:B98"/>
    <mergeCell ref="E106:H106"/>
    <mergeCell ref="L97:AH97"/>
    <mergeCell ref="N109:AH109"/>
    <mergeCell ref="I106:J106"/>
    <mergeCell ref="E109:J109"/>
    <mergeCell ref="C97:G97"/>
    <mergeCell ref="C345:R345"/>
    <mergeCell ref="C262:Q262"/>
    <mergeCell ref="C260:Q260"/>
    <mergeCell ref="C258:Q258"/>
    <mergeCell ref="B6:AH20"/>
    <mergeCell ref="L33:AH33"/>
    <mergeCell ref="F79:AH79"/>
    <mergeCell ref="G81:AH81"/>
    <mergeCell ref="C286:Q286"/>
    <mergeCell ref="T286:AH286"/>
    <mergeCell ref="M98:AH98"/>
    <mergeCell ref="D46:AH46"/>
    <mergeCell ref="D48:AH48"/>
    <mergeCell ref="D50:AH50"/>
    <mergeCell ref="U57:AH57"/>
    <mergeCell ref="N99:AH99"/>
    <mergeCell ref="C192:AB192"/>
    <mergeCell ref="AC195:AH195"/>
    <mergeCell ref="L194:AH194"/>
    <mergeCell ref="Q212:AH212"/>
    <mergeCell ref="C244:I244"/>
    <mergeCell ref="E117:J117"/>
    <mergeCell ref="T299:AH299"/>
    <mergeCell ref="J241:AI241"/>
    <mergeCell ref="B220:AH220"/>
    <mergeCell ref="C183:AB183"/>
    <mergeCell ref="AE186:AH189"/>
    <mergeCell ref="AE177:AH180"/>
    <mergeCell ref="C128:L128"/>
    <mergeCell ref="N128:W128"/>
    <mergeCell ref="Y128:AH128"/>
    <mergeCell ref="Y126:AH126"/>
    <mergeCell ref="C254:Q254"/>
    <mergeCell ref="AC372:AF372"/>
    <mergeCell ref="T382:AH382"/>
    <mergeCell ref="J365:AH365"/>
    <mergeCell ref="V368:AA368"/>
    <mergeCell ref="T258:AH258"/>
    <mergeCell ref="T260:AH260"/>
    <mergeCell ref="P332:AH332"/>
    <mergeCell ref="C284:Q284"/>
    <mergeCell ref="T284:AH284"/>
    <mergeCell ref="T288:AH288"/>
    <mergeCell ref="C272:N272"/>
    <mergeCell ref="C280:Q280"/>
    <mergeCell ref="T280:AH280"/>
    <mergeCell ref="C282:Q282"/>
    <mergeCell ref="T282:AH282"/>
    <mergeCell ref="C343:O343"/>
    <mergeCell ref="P343:S343"/>
  </mergeCells>
  <dataValidations count="17">
    <dataValidation type="list" allowBlank="1" showInputMessage="1" showErrorMessage="1" sqref="I98:J98" xr:uid="{00000000-0002-0000-0000-000000000000}">
      <formula1>IF($H$97=1,_1,IF($H$97=2,_2,IF($H$97=3,_3,IF($H$97=4,_4))))</formula1>
    </dataValidation>
    <dataValidation type="list" allowBlank="1" showInputMessage="1" showErrorMessage="1" sqref="I106:J106" xr:uid="{00000000-0002-0000-0000-000001000000}">
      <formula1>IF($H$105=1,_1,IF($H$105=2,_2,IF($H$105=3,_3,IF($H$105=4,_4))))</formula1>
    </dataValidation>
    <dataValidation type="list" allowBlank="1" showInputMessage="1" showErrorMessage="1" sqref="I114:J114" xr:uid="{00000000-0002-0000-0000-000002000000}">
      <formula1>IF($H$113=1,_1,IF($H$113=2,_2,IF($H$113=3,_3,IF($H$113=4,_4))))</formula1>
    </dataValidation>
    <dataValidation type="list" allowBlank="1" showInputMessage="1" showErrorMessage="1" sqref="K99:K101" xr:uid="{00000000-0002-0000-0000-000003000000}">
      <formula1>IF($H$97=1,_01,IF($H$97=2,_02,IF($H$97=3,_03,IF($H$97=4,_04))))</formula1>
    </dataValidation>
    <dataValidation type="list" allowBlank="1" showInputMessage="1" showErrorMessage="1" sqref="K107:K109" xr:uid="{00000000-0002-0000-0000-000004000000}">
      <formula1>IF($H$105=1,_01,IF($H$105=2,_02,IF($H$105=3,_03,IF($H$105=4,_04))))</formula1>
    </dataValidation>
    <dataValidation type="list" allowBlank="1" showInputMessage="1" showErrorMessage="1" sqref="K115:K117" xr:uid="{00000000-0002-0000-0000-000005000000}">
      <formula1>IF($H$113=1,_01,IF($H$113=2,_02,IF($H$113=3,_03,IF($H$113=4,_04))))</formula1>
    </dataValidation>
    <dataValidation type="textLength" operator="lessThanOrEqual" showErrorMessage="1" errorTitle="Limite Excedido" error="Usted excedio el limite de caracteres permitidos, 30 caracteres incluyendo los espacios entre las palabras" promptTitle="Caracteres permitidos" prompt="Solo se permiten 30 caracteres incluyendo los espacios" sqref="C254:Q254 C256:Q256 C258:Q258 C260:Q260 C262:Q262 T254:AH254 T256:AH256 T258:AH258 T260:AH260 T262:AH262" xr:uid="{00000000-0002-0000-0000-000006000000}">
      <formula1>30</formula1>
    </dataValidation>
    <dataValidation type="textLength" operator="lessThanOrEqual" showErrorMessage="1" errorTitle="Limite Excedido" error="Usted excedio el limite de caracteres permitidos, 50 caracteres incluyendo los espacios entre las palabras" promptTitle="Caracteres permitidos" prompt="Solo se permiten 50 caracteres incluyendo los espacios" sqref="C280:Q280 C282:Q282 C284:Q284 C286:Q286 C288:Q288 T280:AH280 T282:AH282 T284:AH284 T286:AH286 T288:AH288" xr:uid="{00000000-0002-0000-0000-000007000000}">
      <formula1>50</formula1>
    </dataValidation>
    <dataValidation type="textLength" operator="lessThanOrEqual" showErrorMessage="1" errorTitle="Limite excedido" error="Usted excedio el limite de caracteres permitidos, 700 caracteres incluyendo los espacios entre las palabras" promptTitle="Caracteres permitidos" prompt="Solo se permite ingresar 700 caracteres, incluyendo los espacios entre textos." sqref="B411:AH452" xr:uid="{00000000-0002-0000-0000-000008000000}">
      <formula1>700</formula1>
    </dataValidation>
    <dataValidation type="textLength" operator="lessThanOrEqual" showErrorMessage="1" errorTitle="Limite exccedido" error="Usted excedio el limite de caracteres permitidos, 500 caracteres incluyendo los espacios entre las palabras" promptTitle="Caracteres permitidos" prompt="Solo permite ingresar 500 caracteres, incluyendo los espacios entre cada palabra." sqref="B144:AH150" xr:uid="{00000000-0002-0000-0000-000009000000}">
      <formula1>500</formula1>
    </dataValidation>
    <dataValidation type="textLength" operator="lessThanOrEqual" showErrorMessage="1" errorTitle="Limite excedido" error="Usted excedio el limite de caracteres permitidos, 100 caracteres incluyendo los espacios entre las palabras" sqref="T382:AH382 U57:AH57 F79:AH79 G81:AH81 M83:AH83 Q85:AH85 L194:AH194 Q212:AH212 J241:AI241 T299:AH299 P315:AH315 P332:AH332" xr:uid="{00000000-0002-0000-0000-00000A000000}">
      <formula1>100</formula1>
    </dataValidation>
    <dataValidation type="textLength" operator="lessThanOrEqual" showErrorMessage="1" errorTitle="Limite excedido" error="Usted excedio el limite de caracteres permitidos, 250 caracteres incluyendo los espacios entre las palabras" sqref="B220:AH220 D46:AH46 D48:AH48 D50:AH50 B63:AH63 B74:AH74 B37:AH37" xr:uid="{00000000-0002-0000-0000-00000B000000}">
      <formula1>250</formula1>
    </dataValidation>
    <dataValidation type="textLength" operator="lessThanOrEqual" showInputMessage="1" showErrorMessage="1" errorTitle="Limite excedido" error="Usted excedio el limite de caracteres permitidos, 15 caracteres incluyendo los espacios entre las palabras" sqref="L33:AH33" xr:uid="{00000000-0002-0000-0000-00000C000000}">
      <formula1>15</formula1>
    </dataValidation>
    <dataValidation type="textLength" operator="lessThanOrEqual" showErrorMessage="1" errorTitle="Limite excedido" error="Usted excedio el limite de caracteres permitidos, 35 caracteres incluyendo los espacios entre las palabras" promptTitle="Caracteres permitidos" prompt="Solo se permiten ingresar 35 caracteres, incluyendo los espacios entre textos" sqref="C126:L126 C128:L128 C130:L130 N126:W126 N128:W128 N130:W130 Y126:AH126 Y128:AH128 Y130:AH130" xr:uid="{00000000-0002-0000-0000-00000D000000}">
      <formula1>35</formula1>
    </dataValidation>
    <dataValidation type="textLength" operator="lessThanOrEqual" showInputMessage="1" showErrorMessage="1" errorTitle="Limite excedido" error="Usted excedio el limite de caracteres permitidos, 5 caracteres incluyendo los espacios entre las palabras" sqref="P343:S343 S345:V345 AC372:AF372" xr:uid="{00000000-0002-0000-0000-00000E000000}">
      <formula1>5</formula1>
    </dataValidation>
    <dataValidation type="textLength" operator="lessThanOrEqual" showErrorMessage="1" errorTitle="Limite excedido" error="Usted excedio el limite de caracteres permitidos, 150 caracteres incluyendo los espacios entre las palabras" sqref="J357:AH357 J359:AH359 J361:AH361 J363:AH363 J365:AH365" xr:uid="{00000000-0002-0000-0000-00000F000000}">
      <formula1>150</formula1>
    </dataValidation>
    <dataValidation type="textLength" operator="lessThanOrEqual" showErrorMessage="1" errorTitle="Limite excedido" error="Usted excedio el limite de caracteres permitidos, 50 caracteres incluyendo los espacios entre las palabras" sqref="B391:AG391 B393:AG393" xr:uid="{00000000-0002-0000-0000-000010000000}">
      <formula1>50</formula1>
    </dataValidation>
  </dataValidations>
  <hyperlinks>
    <hyperlink ref="F91:K91" location="Clasificador!A1" display="Ver Clasificador" xr:uid="{00000000-0004-0000-0000-000000000000}"/>
  </hyperlinks>
  <pageMargins left="0.47244094488188981" right="0.19685039370078741" top="0.47244094488188981" bottom="0.31496062992125984" header="0.31496062992125984" footer="0.23622047244094491"/>
  <pageSetup paperSize="9" orientation="portrait" r:id="rId2"/>
  <headerFooter>
    <oddFooter>&amp;C&amp;6&amp;P</oddFooter>
  </headerFooter>
  <rowBreaks count="6" manualBreakCount="6">
    <brk id="65" max="16383" man="1"/>
    <brk id="135" max="16383" man="1"/>
    <brk id="197" max="16383" man="1"/>
    <brk id="266" max="16383" man="1"/>
    <brk id="335" max="16383" man="1"/>
    <brk id="40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10</xdr:col>
                    <xdr:colOff>161925</xdr:colOff>
                    <xdr:row>50</xdr:row>
                    <xdr:rowOff>47625</xdr:rowOff>
                  </from>
                  <to>
                    <xdr:col>18</xdr:col>
                    <xdr:colOff>171450</xdr:colOff>
                    <xdr:row>52</xdr:row>
                    <xdr:rowOff>28575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10</xdr:col>
                    <xdr:colOff>161925</xdr:colOff>
                    <xdr:row>51</xdr:row>
                    <xdr:rowOff>171450</xdr:rowOff>
                  </from>
                  <to>
                    <xdr:col>18</xdr:col>
                    <xdr:colOff>171450</xdr:colOff>
                    <xdr:row>53</xdr:row>
                    <xdr:rowOff>28575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10</xdr:col>
                    <xdr:colOff>161925</xdr:colOff>
                    <xdr:row>52</xdr:row>
                    <xdr:rowOff>171450</xdr:rowOff>
                  </from>
                  <to>
                    <xdr:col>18</xdr:col>
                    <xdr:colOff>171450</xdr:colOff>
                    <xdr:row>54</xdr:row>
                    <xdr:rowOff>28575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10</xdr:col>
                    <xdr:colOff>161925</xdr:colOff>
                    <xdr:row>53</xdr:row>
                    <xdr:rowOff>171450</xdr:rowOff>
                  </from>
                  <to>
                    <xdr:col>20</xdr:col>
                    <xdr:colOff>161925</xdr:colOff>
                    <xdr:row>55</xdr:row>
                    <xdr:rowOff>28575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10</xdr:col>
                    <xdr:colOff>161925</xdr:colOff>
                    <xdr:row>54</xdr:row>
                    <xdr:rowOff>180975</xdr:rowOff>
                  </from>
                  <to>
                    <xdr:col>18</xdr:col>
                    <xdr:colOff>171450</xdr:colOff>
                    <xdr:row>56</xdr:row>
                    <xdr:rowOff>38100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10</xdr:col>
                    <xdr:colOff>161925</xdr:colOff>
                    <xdr:row>55</xdr:row>
                    <xdr:rowOff>171450</xdr:rowOff>
                  </from>
                  <to>
                    <xdr:col>20</xdr:col>
                    <xdr:colOff>57150</xdr:colOff>
                    <xdr:row>57</xdr:row>
                    <xdr:rowOff>28575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0</xdr:col>
                    <xdr:colOff>152400</xdr:colOff>
                    <xdr:row>77</xdr:row>
                    <xdr:rowOff>38100</xdr:rowOff>
                  </from>
                  <to>
                    <xdr:col>4</xdr:col>
                    <xdr:colOff>38100</xdr:colOff>
                    <xdr:row>79</xdr:row>
                    <xdr:rowOff>19050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0</xdr:col>
                    <xdr:colOff>152400</xdr:colOff>
                    <xdr:row>79</xdr:row>
                    <xdr:rowOff>38100</xdr:rowOff>
                  </from>
                  <to>
                    <xdr:col>5</xdr:col>
                    <xdr:colOff>66675</xdr:colOff>
                    <xdr:row>81</xdr:row>
                    <xdr:rowOff>19050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0</xdr:col>
                    <xdr:colOff>152400</xdr:colOff>
                    <xdr:row>81</xdr:row>
                    <xdr:rowOff>38100</xdr:rowOff>
                  </from>
                  <to>
                    <xdr:col>11</xdr:col>
                    <xdr:colOff>180975</xdr:colOff>
                    <xdr:row>83</xdr:row>
                    <xdr:rowOff>19050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0</xdr:col>
                    <xdr:colOff>152400</xdr:colOff>
                    <xdr:row>83</xdr:row>
                    <xdr:rowOff>38100</xdr:rowOff>
                  </from>
                  <to>
                    <xdr:col>15</xdr:col>
                    <xdr:colOff>133350</xdr:colOff>
                    <xdr:row>85</xdr:row>
                    <xdr:rowOff>19050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0</xdr:col>
                    <xdr:colOff>152400</xdr:colOff>
                    <xdr:row>85</xdr:row>
                    <xdr:rowOff>38100</xdr:rowOff>
                  </from>
                  <to>
                    <xdr:col>7</xdr:col>
                    <xdr:colOff>180975</xdr:colOff>
                    <xdr:row>87</xdr:row>
                    <xdr:rowOff>19050</xdr:rowOff>
                  </to>
                </anchor>
              </controlPr>
            </control>
          </mc:Choice>
        </mc:AlternateContent>
        <mc:AlternateContent xmlns:mc="http://schemas.openxmlformats.org/markup-compatibility/2006">
          <mc:Choice Requires="x14">
            <control shapeId="2111" r:id="rId16" name="Check Box 63">
              <controlPr defaultSize="0" autoFill="0" autoLine="0" autoPict="0">
                <anchor moveWithCells="1">
                  <from>
                    <xdr:col>1</xdr:col>
                    <xdr:colOff>38100</xdr:colOff>
                    <xdr:row>228</xdr:row>
                    <xdr:rowOff>0</xdr:rowOff>
                  </from>
                  <to>
                    <xdr:col>6</xdr:col>
                    <xdr:colOff>57150</xdr:colOff>
                    <xdr:row>229</xdr:row>
                    <xdr:rowOff>47625</xdr:rowOff>
                  </to>
                </anchor>
              </controlPr>
            </control>
          </mc:Choice>
        </mc:AlternateContent>
        <mc:AlternateContent xmlns:mc="http://schemas.openxmlformats.org/markup-compatibility/2006">
          <mc:Choice Requires="x14">
            <control shapeId="2112" r:id="rId17" name="Check Box 64">
              <controlPr defaultSize="0" autoFill="0" autoLine="0" autoPict="0">
                <anchor moveWithCells="1">
                  <from>
                    <xdr:col>1</xdr:col>
                    <xdr:colOff>38100</xdr:colOff>
                    <xdr:row>229</xdr:row>
                    <xdr:rowOff>9525</xdr:rowOff>
                  </from>
                  <to>
                    <xdr:col>13</xdr:col>
                    <xdr:colOff>133350</xdr:colOff>
                    <xdr:row>230</xdr:row>
                    <xdr:rowOff>66675</xdr:rowOff>
                  </to>
                </anchor>
              </controlPr>
            </control>
          </mc:Choice>
        </mc:AlternateContent>
        <mc:AlternateContent xmlns:mc="http://schemas.openxmlformats.org/markup-compatibility/2006">
          <mc:Choice Requires="x14">
            <control shapeId="2113" r:id="rId18" name="Check Box 65">
              <controlPr defaultSize="0" autoFill="0" autoLine="0" autoPict="0">
                <anchor moveWithCells="1">
                  <from>
                    <xdr:col>1</xdr:col>
                    <xdr:colOff>38100</xdr:colOff>
                    <xdr:row>229</xdr:row>
                    <xdr:rowOff>180975</xdr:rowOff>
                  </from>
                  <to>
                    <xdr:col>7</xdr:col>
                    <xdr:colOff>123825</xdr:colOff>
                    <xdr:row>231</xdr:row>
                    <xdr:rowOff>47625</xdr:rowOff>
                  </to>
                </anchor>
              </controlPr>
            </control>
          </mc:Choice>
        </mc:AlternateContent>
        <mc:AlternateContent xmlns:mc="http://schemas.openxmlformats.org/markup-compatibility/2006">
          <mc:Choice Requires="x14">
            <control shapeId="2114" r:id="rId19" name="Check Box 66">
              <controlPr defaultSize="0" autoFill="0" autoLine="0" autoPict="0">
                <anchor moveWithCells="1">
                  <from>
                    <xdr:col>1</xdr:col>
                    <xdr:colOff>38100</xdr:colOff>
                    <xdr:row>231</xdr:row>
                    <xdr:rowOff>161925</xdr:rowOff>
                  </from>
                  <to>
                    <xdr:col>10</xdr:col>
                    <xdr:colOff>95250</xdr:colOff>
                    <xdr:row>233</xdr:row>
                    <xdr:rowOff>38100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38100</xdr:colOff>
                    <xdr:row>232</xdr:row>
                    <xdr:rowOff>180975</xdr:rowOff>
                  </from>
                  <to>
                    <xdr:col>11</xdr:col>
                    <xdr:colOff>9525</xdr:colOff>
                    <xdr:row>234</xdr:row>
                    <xdr:rowOff>47625</xdr:rowOff>
                  </to>
                </anchor>
              </controlPr>
            </control>
          </mc:Choice>
        </mc:AlternateContent>
        <mc:AlternateContent xmlns:mc="http://schemas.openxmlformats.org/markup-compatibility/2006">
          <mc:Choice Requires="x14">
            <control shapeId="2116" r:id="rId21" name="Check Box 68">
              <controlPr defaultSize="0" autoFill="0" autoLine="0" autoPict="0">
                <anchor moveWithCells="1">
                  <from>
                    <xdr:col>1</xdr:col>
                    <xdr:colOff>38100</xdr:colOff>
                    <xdr:row>234</xdr:row>
                    <xdr:rowOff>0</xdr:rowOff>
                  </from>
                  <to>
                    <xdr:col>6</xdr:col>
                    <xdr:colOff>133350</xdr:colOff>
                    <xdr:row>235</xdr:row>
                    <xdr:rowOff>57150</xdr:rowOff>
                  </to>
                </anchor>
              </controlPr>
            </control>
          </mc:Choice>
        </mc:AlternateContent>
        <mc:AlternateContent xmlns:mc="http://schemas.openxmlformats.org/markup-compatibility/2006">
          <mc:Choice Requires="x14">
            <control shapeId="2117" r:id="rId22" name="Check Box 69">
              <controlPr defaultSize="0" autoFill="0" autoLine="0" autoPict="0">
                <anchor moveWithCells="1">
                  <from>
                    <xdr:col>1</xdr:col>
                    <xdr:colOff>38100</xdr:colOff>
                    <xdr:row>235</xdr:row>
                    <xdr:rowOff>9525</xdr:rowOff>
                  </from>
                  <to>
                    <xdr:col>17</xdr:col>
                    <xdr:colOff>19050</xdr:colOff>
                    <xdr:row>236</xdr:row>
                    <xdr:rowOff>66675</xdr:rowOff>
                  </to>
                </anchor>
              </controlPr>
            </control>
          </mc:Choice>
        </mc:AlternateContent>
        <mc:AlternateContent xmlns:mc="http://schemas.openxmlformats.org/markup-compatibility/2006">
          <mc:Choice Requires="x14">
            <control shapeId="2118" r:id="rId23" name="Check Box 70">
              <controlPr defaultSize="0" autoFill="0" autoLine="0" autoPict="0">
                <anchor moveWithCells="1">
                  <from>
                    <xdr:col>1</xdr:col>
                    <xdr:colOff>38100</xdr:colOff>
                    <xdr:row>236</xdr:row>
                    <xdr:rowOff>0</xdr:rowOff>
                  </from>
                  <to>
                    <xdr:col>13</xdr:col>
                    <xdr:colOff>95250</xdr:colOff>
                    <xdr:row>237</xdr:row>
                    <xdr:rowOff>57150</xdr:rowOff>
                  </to>
                </anchor>
              </controlPr>
            </control>
          </mc:Choice>
        </mc:AlternateContent>
        <mc:AlternateContent xmlns:mc="http://schemas.openxmlformats.org/markup-compatibility/2006">
          <mc:Choice Requires="x14">
            <control shapeId="2119" r:id="rId24" name="Check Box 71">
              <controlPr defaultSize="0" autoFill="0" autoLine="0" autoPict="0">
                <anchor moveWithCells="1">
                  <from>
                    <xdr:col>1</xdr:col>
                    <xdr:colOff>38100</xdr:colOff>
                    <xdr:row>237</xdr:row>
                    <xdr:rowOff>9525</xdr:rowOff>
                  </from>
                  <to>
                    <xdr:col>13</xdr:col>
                    <xdr:colOff>171450</xdr:colOff>
                    <xdr:row>238</xdr:row>
                    <xdr:rowOff>57150</xdr:rowOff>
                  </to>
                </anchor>
              </controlPr>
            </control>
          </mc:Choice>
        </mc:AlternateContent>
        <mc:AlternateContent xmlns:mc="http://schemas.openxmlformats.org/markup-compatibility/2006">
          <mc:Choice Requires="x14">
            <control shapeId="2120" r:id="rId25" name="Check Box 72">
              <controlPr defaultSize="0" autoFill="0" autoLine="0" autoPict="0">
                <anchor moveWithCells="1">
                  <from>
                    <xdr:col>1</xdr:col>
                    <xdr:colOff>38100</xdr:colOff>
                    <xdr:row>237</xdr:row>
                    <xdr:rowOff>171450</xdr:rowOff>
                  </from>
                  <to>
                    <xdr:col>12</xdr:col>
                    <xdr:colOff>38100</xdr:colOff>
                    <xdr:row>239</xdr:row>
                    <xdr:rowOff>47625</xdr:rowOff>
                  </to>
                </anchor>
              </controlPr>
            </control>
          </mc:Choice>
        </mc:AlternateContent>
        <mc:AlternateContent xmlns:mc="http://schemas.openxmlformats.org/markup-compatibility/2006">
          <mc:Choice Requires="x14">
            <control shapeId="2121" r:id="rId26" name="Check Box 73">
              <controlPr defaultSize="0" autoFill="0" autoLine="0" autoPict="0">
                <anchor moveWithCells="1">
                  <from>
                    <xdr:col>1</xdr:col>
                    <xdr:colOff>38100</xdr:colOff>
                    <xdr:row>238</xdr:row>
                    <xdr:rowOff>161925</xdr:rowOff>
                  </from>
                  <to>
                    <xdr:col>8</xdr:col>
                    <xdr:colOff>114300</xdr:colOff>
                    <xdr:row>240</xdr:row>
                    <xdr:rowOff>38100</xdr:rowOff>
                  </to>
                </anchor>
              </controlPr>
            </control>
          </mc:Choice>
        </mc:AlternateContent>
        <mc:AlternateContent xmlns:mc="http://schemas.openxmlformats.org/markup-compatibility/2006">
          <mc:Choice Requires="x14">
            <control shapeId="2122" r:id="rId27" name="Check Box 74">
              <controlPr defaultSize="0" autoFill="0" autoLine="0" autoPict="0">
                <anchor moveWithCells="1">
                  <from>
                    <xdr:col>1</xdr:col>
                    <xdr:colOff>38100</xdr:colOff>
                    <xdr:row>239</xdr:row>
                    <xdr:rowOff>171450</xdr:rowOff>
                  </from>
                  <to>
                    <xdr:col>8</xdr:col>
                    <xdr:colOff>76200</xdr:colOff>
                    <xdr:row>241</xdr:row>
                    <xdr:rowOff>47625</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3</xdr:col>
                    <xdr:colOff>133350</xdr:colOff>
                    <xdr:row>294</xdr:row>
                    <xdr:rowOff>0</xdr:rowOff>
                  </from>
                  <to>
                    <xdr:col>8</xdr:col>
                    <xdr:colOff>47625</xdr:colOff>
                    <xdr:row>295</xdr:row>
                    <xdr:rowOff>19050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3</xdr:col>
                    <xdr:colOff>133350</xdr:colOff>
                    <xdr:row>294</xdr:row>
                    <xdr:rowOff>171450</xdr:rowOff>
                  </from>
                  <to>
                    <xdr:col>9</xdr:col>
                    <xdr:colOff>9525</xdr:colOff>
                    <xdr:row>296</xdr:row>
                    <xdr:rowOff>19050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3</xdr:col>
                    <xdr:colOff>133350</xdr:colOff>
                    <xdr:row>295</xdr:row>
                    <xdr:rowOff>161925</xdr:rowOff>
                  </from>
                  <to>
                    <xdr:col>8</xdr:col>
                    <xdr:colOff>180975</xdr:colOff>
                    <xdr:row>297</xdr:row>
                    <xdr:rowOff>9525</xdr:rowOff>
                  </to>
                </anchor>
              </controlPr>
            </control>
          </mc:Choice>
        </mc:AlternateContent>
        <mc:AlternateContent xmlns:mc="http://schemas.openxmlformats.org/markup-compatibility/2006">
          <mc:Choice Requires="x14">
            <control shapeId="2127" r:id="rId31" name="Check Box 79">
              <controlPr defaultSize="0" autoFill="0" autoLine="0" autoPict="0">
                <anchor moveWithCells="1">
                  <from>
                    <xdr:col>3</xdr:col>
                    <xdr:colOff>133350</xdr:colOff>
                    <xdr:row>296</xdr:row>
                    <xdr:rowOff>171450</xdr:rowOff>
                  </from>
                  <to>
                    <xdr:col>9</xdr:col>
                    <xdr:colOff>66675</xdr:colOff>
                    <xdr:row>298</xdr:row>
                    <xdr:rowOff>19050</xdr:rowOff>
                  </to>
                </anchor>
              </controlPr>
            </control>
          </mc:Choice>
        </mc:AlternateContent>
        <mc:AlternateContent xmlns:mc="http://schemas.openxmlformats.org/markup-compatibility/2006">
          <mc:Choice Requires="x14">
            <control shapeId="2128" r:id="rId32" name="Check Box 80">
              <controlPr defaultSize="0" autoFill="0" autoLine="0" autoPict="0">
                <anchor moveWithCells="1">
                  <from>
                    <xdr:col>3</xdr:col>
                    <xdr:colOff>133350</xdr:colOff>
                    <xdr:row>297</xdr:row>
                    <xdr:rowOff>161925</xdr:rowOff>
                  </from>
                  <to>
                    <xdr:col>9</xdr:col>
                    <xdr:colOff>66675</xdr:colOff>
                    <xdr:row>299</xdr:row>
                    <xdr:rowOff>9525</xdr:rowOff>
                  </to>
                </anchor>
              </controlPr>
            </control>
          </mc:Choice>
        </mc:AlternateContent>
        <mc:AlternateContent xmlns:mc="http://schemas.openxmlformats.org/markup-compatibility/2006">
          <mc:Choice Requires="x14">
            <control shapeId="2129" r:id="rId33" name="Check Box 81">
              <controlPr defaultSize="0" autoFill="0" autoLine="0" autoPict="0">
                <anchor moveWithCells="1">
                  <from>
                    <xdr:col>3</xdr:col>
                    <xdr:colOff>133350</xdr:colOff>
                    <xdr:row>298</xdr:row>
                    <xdr:rowOff>161925</xdr:rowOff>
                  </from>
                  <to>
                    <xdr:col>9</xdr:col>
                    <xdr:colOff>66675</xdr:colOff>
                    <xdr:row>300</xdr:row>
                    <xdr:rowOff>19050</xdr:rowOff>
                  </to>
                </anchor>
              </controlPr>
            </control>
          </mc:Choice>
        </mc:AlternateContent>
        <mc:AlternateContent xmlns:mc="http://schemas.openxmlformats.org/markup-compatibility/2006">
          <mc:Choice Requires="x14">
            <control shapeId="2130" r:id="rId34" name="Check Box 82">
              <controlPr defaultSize="0" autoFill="0" autoLine="0" autoPict="0">
                <anchor moveWithCells="1">
                  <from>
                    <xdr:col>10</xdr:col>
                    <xdr:colOff>161925</xdr:colOff>
                    <xdr:row>293</xdr:row>
                    <xdr:rowOff>171450</xdr:rowOff>
                  </from>
                  <to>
                    <xdr:col>15</xdr:col>
                    <xdr:colOff>85725</xdr:colOff>
                    <xdr:row>295</xdr:row>
                    <xdr:rowOff>19050</xdr:rowOff>
                  </to>
                </anchor>
              </controlPr>
            </control>
          </mc:Choice>
        </mc:AlternateContent>
        <mc:AlternateContent xmlns:mc="http://schemas.openxmlformats.org/markup-compatibility/2006">
          <mc:Choice Requires="x14">
            <control shapeId="2131" r:id="rId35" name="Check Box 83">
              <controlPr defaultSize="0" autoFill="0" autoLine="0" autoPict="0">
                <anchor moveWithCells="1">
                  <from>
                    <xdr:col>10</xdr:col>
                    <xdr:colOff>161925</xdr:colOff>
                    <xdr:row>294</xdr:row>
                    <xdr:rowOff>171450</xdr:rowOff>
                  </from>
                  <to>
                    <xdr:col>15</xdr:col>
                    <xdr:colOff>95250</xdr:colOff>
                    <xdr:row>296</xdr:row>
                    <xdr:rowOff>19050</xdr:rowOff>
                  </to>
                </anchor>
              </controlPr>
            </control>
          </mc:Choice>
        </mc:AlternateContent>
        <mc:AlternateContent xmlns:mc="http://schemas.openxmlformats.org/markup-compatibility/2006">
          <mc:Choice Requires="x14">
            <control shapeId="2132" r:id="rId36" name="Check Box 84">
              <controlPr defaultSize="0" autoFill="0" autoLine="0" autoPict="0">
                <anchor moveWithCells="1">
                  <from>
                    <xdr:col>10</xdr:col>
                    <xdr:colOff>161925</xdr:colOff>
                    <xdr:row>295</xdr:row>
                    <xdr:rowOff>161925</xdr:rowOff>
                  </from>
                  <to>
                    <xdr:col>16</xdr:col>
                    <xdr:colOff>142875</xdr:colOff>
                    <xdr:row>297</xdr:row>
                    <xdr:rowOff>19050</xdr:rowOff>
                  </to>
                </anchor>
              </controlPr>
            </control>
          </mc:Choice>
        </mc:AlternateContent>
        <mc:AlternateContent xmlns:mc="http://schemas.openxmlformats.org/markup-compatibility/2006">
          <mc:Choice Requires="x14">
            <control shapeId="2133" r:id="rId37" name="Check Box 85">
              <controlPr defaultSize="0" autoFill="0" autoLine="0" autoPict="0">
                <anchor moveWithCells="1">
                  <from>
                    <xdr:col>10</xdr:col>
                    <xdr:colOff>161925</xdr:colOff>
                    <xdr:row>296</xdr:row>
                    <xdr:rowOff>161925</xdr:rowOff>
                  </from>
                  <to>
                    <xdr:col>16</xdr:col>
                    <xdr:colOff>38100</xdr:colOff>
                    <xdr:row>298</xdr:row>
                    <xdr:rowOff>19050</xdr:rowOff>
                  </to>
                </anchor>
              </controlPr>
            </control>
          </mc:Choice>
        </mc:AlternateContent>
        <mc:AlternateContent xmlns:mc="http://schemas.openxmlformats.org/markup-compatibility/2006">
          <mc:Choice Requires="x14">
            <control shapeId="2135" r:id="rId38" name="Check Box 87">
              <controlPr defaultSize="0" autoFill="0" autoLine="0" autoPict="0">
                <anchor moveWithCells="1">
                  <from>
                    <xdr:col>10</xdr:col>
                    <xdr:colOff>161925</xdr:colOff>
                    <xdr:row>297</xdr:row>
                    <xdr:rowOff>161925</xdr:rowOff>
                  </from>
                  <to>
                    <xdr:col>18</xdr:col>
                    <xdr:colOff>76200</xdr:colOff>
                    <xdr:row>299</xdr:row>
                    <xdr:rowOff>19050</xdr:rowOff>
                  </to>
                </anchor>
              </controlPr>
            </control>
          </mc:Choice>
        </mc:AlternateContent>
        <mc:AlternateContent xmlns:mc="http://schemas.openxmlformats.org/markup-compatibility/2006">
          <mc:Choice Requires="x14">
            <control shapeId="2161" r:id="rId39" name="Check Box 113">
              <controlPr defaultSize="0" autoFill="0" autoLine="0" autoPict="0">
                <anchor moveWithCells="1">
                  <from>
                    <xdr:col>3</xdr:col>
                    <xdr:colOff>0</xdr:colOff>
                    <xdr:row>351</xdr:row>
                    <xdr:rowOff>9525</xdr:rowOff>
                  </from>
                  <to>
                    <xdr:col>10</xdr:col>
                    <xdr:colOff>142875</xdr:colOff>
                    <xdr:row>352</xdr:row>
                    <xdr:rowOff>28575</xdr:rowOff>
                  </to>
                </anchor>
              </controlPr>
            </control>
          </mc:Choice>
        </mc:AlternateContent>
        <mc:AlternateContent xmlns:mc="http://schemas.openxmlformats.org/markup-compatibility/2006">
          <mc:Choice Requires="x14">
            <control shapeId="2162" r:id="rId40" name="Check Box 114">
              <controlPr defaultSize="0" autoFill="0" autoLine="0" autoPict="0">
                <anchor moveWithCells="1">
                  <from>
                    <xdr:col>3</xdr:col>
                    <xdr:colOff>0</xdr:colOff>
                    <xdr:row>351</xdr:row>
                    <xdr:rowOff>180975</xdr:rowOff>
                  </from>
                  <to>
                    <xdr:col>17</xdr:col>
                    <xdr:colOff>0</xdr:colOff>
                    <xdr:row>353</xdr:row>
                    <xdr:rowOff>19050</xdr:rowOff>
                  </to>
                </anchor>
              </controlPr>
            </control>
          </mc:Choice>
        </mc:AlternateContent>
        <mc:AlternateContent xmlns:mc="http://schemas.openxmlformats.org/markup-compatibility/2006">
          <mc:Choice Requires="x14">
            <control shapeId="2163" r:id="rId41" name="Check Box 115">
              <controlPr defaultSize="0" autoFill="0" autoLine="0" autoPict="0">
                <anchor moveWithCells="1">
                  <from>
                    <xdr:col>3</xdr:col>
                    <xdr:colOff>0</xdr:colOff>
                    <xdr:row>352</xdr:row>
                    <xdr:rowOff>171450</xdr:rowOff>
                  </from>
                  <to>
                    <xdr:col>26</xdr:col>
                    <xdr:colOff>47625</xdr:colOff>
                    <xdr:row>354</xdr:row>
                    <xdr:rowOff>28575</xdr:rowOff>
                  </to>
                </anchor>
              </controlPr>
            </control>
          </mc:Choice>
        </mc:AlternateContent>
        <mc:AlternateContent xmlns:mc="http://schemas.openxmlformats.org/markup-compatibility/2006">
          <mc:Choice Requires="x14">
            <control shapeId="2164" r:id="rId42" name="Check Box 116">
              <controlPr defaultSize="0" autoFill="0" autoLine="0" autoPict="0">
                <anchor moveWithCells="1">
                  <from>
                    <xdr:col>4</xdr:col>
                    <xdr:colOff>180975</xdr:colOff>
                    <xdr:row>354</xdr:row>
                    <xdr:rowOff>171450</xdr:rowOff>
                  </from>
                  <to>
                    <xdr:col>20</xdr:col>
                    <xdr:colOff>161925</xdr:colOff>
                    <xdr:row>356</xdr:row>
                    <xdr:rowOff>0</xdr:rowOff>
                  </to>
                </anchor>
              </controlPr>
            </control>
          </mc:Choice>
        </mc:AlternateContent>
        <mc:AlternateContent xmlns:mc="http://schemas.openxmlformats.org/markup-compatibility/2006">
          <mc:Choice Requires="x14">
            <control shapeId="2165" r:id="rId43" name="Check Box 117">
              <controlPr defaultSize="0" autoFill="0" autoLine="0" autoPict="0">
                <anchor moveWithCells="1">
                  <from>
                    <xdr:col>4</xdr:col>
                    <xdr:colOff>180975</xdr:colOff>
                    <xdr:row>356</xdr:row>
                    <xdr:rowOff>171450</xdr:rowOff>
                  </from>
                  <to>
                    <xdr:col>12</xdr:col>
                    <xdr:colOff>152400</xdr:colOff>
                    <xdr:row>358</xdr:row>
                    <xdr:rowOff>19050</xdr:rowOff>
                  </to>
                </anchor>
              </controlPr>
            </control>
          </mc:Choice>
        </mc:AlternateContent>
        <mc:AlternateContent xmlns:mc="http://schemas.openxmlformats.org/markup-compatibility/2006">
          <mc:Choice Requires="x14">
            <control shapeId="2166" r:id="rId44" name="Check Box 118">
              <controlPr defaultSize="0" autoFill="0" autoLine="0" autoPict="0">
                <anchor moveWithCells="1">
                  <from>
                    <xdr:col>4</xdr:col>
                    <xdr:colOff>180975</xdr:colOff>
                    <xdr:row>358</xdr:row>
                    <xdr:rowOff>171450</xdr:rowOff>
                  </from>
                  <to>
                    <xdr:col>16</xdr:col>
                    <xdr:colOff>19050</xdr:colOff>
                    <xdr:row>360</xdr:row>
                    <xdr:rowOff>19050</xdr:rowOff>
                  </to>
                </anchor>
              </controlPr>
            </control>
          </mc:Choice>
        </mc:AlternateContent>
        <mc:AlternateContent xmlns:mc="http://schemas.openxmlformats.org/markup-compatibility/2006">
          <mc:Choice Requires="x14">
            <control shapeId="2167" r:id="rId45" name="Check Box 119">
              <controlPr defaultSize="0" autoFill="0" autoLine="0" autoPict="0">
                <anchor moveWithCells="1">
                  <from>
                    <xdr:col>4</xdr:col>
                    <xdr:colOff>180975</xdr:colOff>
                    <xdr:row>360</xdr:row>
                    <xdr:rowOff>161925</xdr:rowOff>
                  </from>
                  <to>
                    <xdr:col>14</xdr:col>
                    <xdr:colOff>19050</xdr:colOff>
                    <xdr:row>361</xdr:row>
                    <xdr:rowOff>171450</xdr:rowOff>
                  </to>
                </anchor>
              </controlPr>
            </control>
          </mc:Choice>
        </mc:AlternateContent>
        <mc:AlternateContent xmlns:mc="http://schemas.openxmlformats.org/markup-compatibility/2006">
          <mc:Choice Requires="x14">
            <control shapeId="2168" r:id="rId46" name="Check Box 120">
              <controlPr defaultSize="0" autoFill="0" autoLine="0" autoPict="0">
                <anchor moveWithCells="1">
                  <from>
                    <xdr:col>4</xdr:col>
                    <xdr:colOff>180975</xdr:colOff>
                    <xdr:row>362</xdr:row>
                    <xdr:rowOff>133350</xdr:rowOff>
                  </from>
                  <to>
                    <xdr:col>12</xdr:col>
                    <xdr:colOff>133350</xdr:colOff>
                    <xdr:row>363</xdr:row>
                    <xdr:rowOff>171450</xdr:rowOff>
                  </to>
                </anchor>
              </controlPr>
            </control>
          </mc:Choice>
        </mc:AlternateContent>
        <mc:AlternateContent xmlns:mc="http://schemas.openxmlformats.org/markup-compatibility/2006">
          <mc:Choice Requires="x14">
            <control shapeId="2173" r:id="rId47" name="Check Box 125">
              <controlPr defaultSize="0" autoFill="0" autoLine="0" autoPict="0">
                <anchor moveWithCells="1">
                  <from>
                    <xdr:col>3</xdr:col>
                    <xdr:colOff>123825</xdr:colOff>
                    <xdr:row>376</xdr:row>
                    <xdr:rowOff>180975</xdr:rowOff>
                  </from>
                  <to>
                    <xdr:col>8</xdr:col>
                    <xdr:colOff>66675</xdr:colOff>
                    <xdr:row>378</xdr:row>
                    <xdr:rowOff>28575</xdr:rowOff>
                  </to>
                </anchor>
              </controlPr>
            </control>
          </mc:Choice>
        </mc:AlternateContent>
        <mc:AlternateContent xmlns:mc="http://schemas.openxmlformats.org/markup-compatibility/2006">
          <mc:Choice Requires="x14">
            <control shapeId="2174" r:id="rId48" name="Check Box 126">
              <controlPr defaultSize="0" autoFill="0" autoLine="0" autoPict="0">
                <anchor moveWithCells="1">
                  <from>
                    <xdr:col>3</xdr:col>
                    <xdr:colOff>123825</xdr:colOff>
                    <xdr:row>377</xdr:row>
                    <xdr:rowOff>180975</xdr:rowOff>
                  </from>
                  <to>
                    <xdr:col>8</xdr:col>
                    <xdr:colOff>180975</xdr:colOff>
                    <xdr:row>379</xdr:row>
                    <xdr:rowOff>28575</xdr:rowOff>
                  </to>
                </anchor>
              </controlPr>
            </control>
          </mc:Choice>
        </mc:AlternateContent>
        <mc:AlternateContent xmlns:mc="http://schemas.openxmlformats.org/markup-compatibility/2006">
          <mc:Choice Requires="x14">
            <control shapeId="2175" r:id="rId49" name="Check Box 127">
              <controlPr defaultSize="0" autoFill="0" autoLine="0" autoPict="0">
                <anchor moveWithCells="1">
                  <from>
                    <xdr:col>3</xdr:col>
                    <xdr:colOff>123825</xdr:colOff>
                    <xdr:row>378</xdr:row>
                    <xdr:rowOff>161925</xdr:rowOff>
                  </from>
                  <to>
                    <xdr:col>8</xdr:col>
                    <xdr:colOff>180975</xdr:colOff>
                    <xdr:row>380</xdr:row>
                    <xdr:rowOff>9525</xdr:rowOff>
                  </to>
                </anchor>
              </controlPr>
            </control>
          </mc:Choice>
        </mc:AlternateContent>
        <mc:AlternateContent xmlns:mc="http://schemas.openxmlformats.org/markup-compatibility/2006">
          <mc:Choice Requires="x14">
            <control shapeId="2176" r:id="rId50" name="Check Box 128">
              <controlPr defaultSize="0" autoFill="0" autoLine="0" autoPict="0">
                <anchor moveWithCells="1">
                  <from>
                    <xdr:col>3</xdr:col>
                    <xdr:colOff>123825</xdr:colOff>
                    <xdr:row>379</xdr:row>
                    <xdr:rowOff>171450</xdr:rowOff>
                  </from>
                  <to>
                    <xdr:col>9</xdr:col>
                    <xdr:colOff>66675</xdr:colOff>
                    <xdr:row>381</xdr:row>
                    <xdr:rowOff>19050</xdr:rowOff>
                  </to>
                </anchor>
              </controlPr>
            </control>
          </mc:Choice>
        </mc:AlternateContent>
        <mc:AlternateContent xmlns:mc="http://schemas.openxmlformats.org/markup-compatibility/2006">
          <mc:Choice Requires="x14">
            <control shapeId="2177" r:id="rId51" name="Check Box 129">
              <controlPr defaultSize="0" autoFill="0" autoLine="0" autoPict="0">
                <anchor moveWithCells="1">
                  <from>
                    <xdr:col>3</xdr:col>
                    <xdr:colOff>123825</xdr:colOff>
                    <xdr:row>380</xdr:row>
                    <xdr:rowOff>152400</xdr:rowOff>
                  </from>
                  <to>
                    <xdr:col>9</xdr:col>
                    <xdr:colOff>57150</xdr:colOff>
                    <xdr:row>381</xdr:row>
                    <xdr:rowOff>180975</xdr:rowOff>
                  </to>
                </anchor>
              </controlPr>
            </control>
          </mc:Choice>
        </mc:AlternateContent>
        <mc:AlternateContent xmlns:mc="http://schemas.openxmlformats.org/markup-compatibility/2006">
          <mc:Choice Requires="x14">
            <control shapeId="2178" r:id="rId52" name="Check Box 130">
              <controlPr defaultSize="0" autoFill="0" autoLine="0" autoPict="0">
                <anchor moveWithCells="1">
                  <from>
                    <xdr:col>3</xdr:col>
                    <xdr:colOff>123825</xdr:colOff>
                    <xdr:row>381</xdr:row>
                    <xdr:rowOff>152400</xdr:rowOff>
                  </from>
                  <to>
                    <xdr:col>9</xdr:col>
                    <xdr:colOff>38100</xdr:colOff>
                    <xdr:row>382</xdr:row>
                    <xdr:rowOff>180975</xdr:rowOff>
                  </to>
                </anchor>
              </controlPr>
            </control>
          </mc:Choice>
        </mc:AlternateContent>
        <mc:AlternateContent xmlns:mc="http://schemas.openxmlformats.org/markup-compatibility/2006">
          <mc:Choice Requires="x14">
            <control shapeId="2179" r:id="rId53" name="Check Box 131">
              <controlPr defaultSize="0" autoFill="0" autoLine="0" autoPict="0">
                <anchor moveWithCells="1">
                  <from>
                    <xdr:col>11</xdr:col>
                    <xdr:colOff>47625</xdr:colOff>
                    <xdr:row>376</xdr:row>
                    <xdr:rowOff>180975</xdr:rowOff>
                  </from>
                  <to>
                    <xdr:col>15</xdr:col>
                    <xdr:colOff>161925</xdr:colOff>
                    <xdr:row>378</xdr:row>
                    <xdr:rowOff>28575</xdr:rowOff>
                  </to>
                </anchor>
              </controlPr>
            </control>
          </mc:Choice>
        </mc:AlternateContent>
        <mc:AlternateContent xmlns:mc="http://schemas.openxmlformats.org/markup-compatibility/2006">
          <mc:Choice Requires="x14">
            <control shapeId="2180" r:id="rId54" name="Check Box 132">
              <controlPr defaultSize="0" autoFill="0" autoLine="0" autoPict="0">
                <anchor moveWithCells="1">
                  <from>
                    <xdr:col>11</xdr:col>
                    <xdr:colOff>47625</xdr:colOff>
                    <xdr:row>377</xdr:row>
                    <xdr:rowOff>161925</xdr:rowOff>
                  </from>
                  <to>
                    <xdr:col>15</xdr:col>
                    <xdr:colOff>180975</xdr:colOff>
                    <xdr:row>379</xdr:row>
                    <xdr:rowOff>19050</xdr:rowOff>
                  </to>
                </anchor>
              </controlPr>
            </control>
          </mc:Choice>
        </mc:AlternateContent>
        <mc:AlternateContent xmlns:mc="http://schemas.openxmlformats.org/markup-compatibility/2006">
          <mc:Choice Requires="x14">
            <control shapeId="2181" r:id="rId55" name="Check Box 133">
              <controlPr defaultSize="0" autoFill="0" autoLine="0" autoPict="0">
                <anchor moveWithCells="1">
                  <from>
                    <xdr:col>11</xdr:col>
                    <xdr:colOff>47625</xdr:colOff>
                    <xdr:row>378</xdr:row>
                    <xdr:rowOff>171450</xdr:rowOff>
                  </from>
                  <to>
                    <xdr:col>17</xdr:col>
                    <xdr:colOff>38100</xdr:colOff>
                    <xdr:row>380</xdr:row>
                    <xdr:rowOff>19050</xdr:rowOff>
                  </to>
                </anchor>
              </controlPr>
            </control>
          </mc:Choice>
        </mc:AlternateContent>
        <mc:AlternateContent xmlns:mc="http://schemas.openxmlformats.org/markup-compatibility/2006">
          <mc:Choice Requires="x14">
            <control shapeId="2182" r:id="rId56" name="Check Box 134">
              <controlPr defaultSize="0" autoFill="0" autoLine="0" autoPict="0">
                <anchor moveWithCells="1">
                  <from>
                    <xdr:col>11</xdr:col>
                    <xdr:colOff>47625</xdr:colOff>
                    <xdr:row>379</xdr:row>
                    <xdr:rowOff>152400</xdr:rowOff>
                  </from>
                  <to>
                    <xdr:col>16</xdr:col>
                    <xdr:colOff>142875</xdr:colOff>
                    <xdr:row>381</xdr:row>
                    <xdr:rowOff>0</xdr:rowOff>
                  </to>
                </anchor>
              </controlPr>
            </control>
          </mc:Choice>
        </mc:AlternateContent>
        <mc:AlternateContent xmlns:mc="http://schemas.openxmlformats.org/markup-compatibility/2006">
          <mc:Choice Requires="x14">
            <control shapeId="2184" r:id="rId57" name="Check Box 136">
              <controlPr defaultSize="0" autoFill="0" autoLine="0" autoPict="0">
                <anchor moveWithCells="1">
                  <from>
                    <xdr:col>11</xdr:col>
                    <xdr:colOff>47625</xdr:colOff>
                    <xdr:row>380</xdr:row>
                    <xdr:rowOff>161925</xdr:rowOff>
                  </from>
                  <to>
                    <xdr:col>18</xdr:col>
                    <xdr:colOff>142875</xdr:colOff>
                    <xdr:row>382</xdr:row>
                    <xdr:rowOff>9525</xdr:rowOff>
                  </to>
                </anchor>
              </controlPr>
            </control>
          </mc:Choice>
        </mc:AlternateContent>
        <mc:AlternateContent xmlns:mc="http://schemas.openxmlformats.org/markup-compatibility/2006">
          <mc:Choice Requires="x14">
            <control shapeId="2186" r:id="rId58" name="Pais">
              <controlPr defaultSize="0" autoLine="0" autoPict="0">
                <anchor moveWithCells="1">
                  <from>
                    <xdr:col>3</xdr:col>
                    <xdr:colOff>180975</xdr:colOff>
                    <xdr:row>23</xdr:row>
                    <xdr:rowOff>0</xdr:rowOff>
                  </from>
                  <to>
                    <xdr:col>15</xdr:col>
                    <xdr:colOff>57150</xdr:colOff>
                    <xdr:row>24</xdr:row>
                    <xdr:rowOff>9525</xdr:rowOff>
                  </to>
                </anchor>
              </controlPr>
            </control>
          </mc:Choice>
        </mc:AlternateContent>
        <mc:AlternateContent xmlns:mc="http://schemas.openxmlformats.org/markup-compatibility/2006">
          <mc:Choice Requires="x14">
            <control shapeId="2190" r:id="rId59" name="Grupo_Participacion">
              <controlPr defaultSize="0" autoFill="0" autoPict="0" altText="Participan otros organismos en esta operacion">
                <anchor moveWithCells="1">
                  <from>
                    <xdr:col>0</xdr:col>
                    <xdr:colOff>19050</xdr:colOff>
                    <xdr:row>40</xdr:row>
                    <xdr:rowOff>114300</xdr:rowOff>
                  </from>
                  <to>
                    <xdr:col>34</xdr:col>
                    <xdr:colOff>9525</xdr:colOff>
                    <xdr:row>59</xdr:row>
                    <xdr:rowOff>28575</xdr:rowOff>
                  </to>
                </anchor>
              </controlPr>
            </control>
          </mc:Choice>
        </mc:AlternateContent>
        <mc:AlternateContent xmlns:mc="http://schemas.openxmlformats.org/markup-compatibility/2006">
          <mc:Choice Requires="x14">
            <control shapeId="2213" r:id="rId60" name="Grupo_Metodologia">
              <controlPr defaultSize="0" print="0" autoFill="0" autoPict="0">
                <anchor moveWithCells="1">
                  <from>
                    <xdr:col>0</xdr:col>
                    <xdr:colOff>19050</xdr:colOff>
                    <xdr:row>152</xdr:row>
                    <xdr:rowOff>142875</xdr:rowOff>
                  </from>
                  <to>
                    <xdr:col>34</xdr:col>
                    <xdr:colOff>161925</xdr:colOff>
                    <xdr:row>195</xdr:row>
                    <xdr:rowOff>85725</xdr:rowOff>
                  </to>
                </anchor>
              </controlPr>
            </control>
          </mc:Choice>
        </mc:AlternateContent>
        <mc:AlternateContent xmlns:mc="http://schemas.openxmlformats.org/markup-compatibility/2006">
          <mc:Choice Requires="x14">
            <control shapeId="2231" r:id="rId61" name="Check Box 183">
              <controlPr defaultSize="0" autoFill="0" autoLine="0" autoPict="0">
                <anchor moveWithCells="1">
                  <from>
                    <xdr:col>1</xdr:col>
                    <xdr:colOff>38100</xdr:colOff>
                    <xdr:row>230</xdr:row>
                    <xdr:rowOff>171450</xdr:rowOff>
                  </from>
                  <to>
                    <xdr:col>6</xdr:col>
                    <xdr:colOff>28575</xdr:colOff>
                    <xdr:row>232</xdr:row>
                    <xdr:rowOff>47625</xdr:rowOff>
                  </to>
                </anchor>
              </controlPr>
            </control>
          </mc:Choice>
        </mc:AlternateContent>
        <mc:AlternateContent xmlns:mc="http://schemas.openxmlformats.org/markup-compatibility/2006">
          <mc:Choice Requires="x14">
            <control shapeId="2232" r:id="rId62" name="Grupo_Periodicidad de la recoleccion">
              <controlPr defaultSize="0" autoFill="0" autoPict="0">
                <anchor moveWithCells="1">
                  <from>
                    <xdr:col>0</xdr:col>
                    <xdr:colOff>9525</xdr:colOff>
                    <xdr:row>290</xdr:row>
                    <xdr:rowOff>47625</xdr:rowOff>
                  </from>
                  <to>
                    <xdr:col>34</xdr:col>
                    <xdr:colOff>76200</xdr:colOff>
                    <xdr:row>302</xdr:row>
                    <xdr:rowOff>76200</xdr:rowOff>
                  </to>
                </anchor>
              </controlPr>
            </control>
          </mc:Choice>
        </mc:AlternateContent>
        <mc:AlternateContent xmlns:mc="http://schemas.openxmlformats.org/markup-compatibility/2006">
          <mc:Choice Requires="x14">
            <control shapeId="2235" r:id="rId63" name="Grupo_Cobertura">
              <controlPr defaultSize="0" print="0" autoFill="0" autoPict="0">
                <anchor moveWithCells="1">
                  <from>
                    <xdr:col>0</xdr:col>
                    <xdr:colOff>9525</xdr:colOff>
                    <xdr:row>304</xdr:row>
                    <xdr:rowOff>47625</xdr:rowOff>
                  </from>
                  <to>
                    <xdr:col>34</xdr:col>
                    <xdr:colOff>47625</xdr:colOff>
                    <xdr:row>317</xdr:row>
                    <xdr:rowOff>152400</xdr:rowOff>
                  </to>
                </anchor>
              </controlPr>
            </control>
          </mc:Choice>
        </mc:AlternateContent>
        <mc:AlternateContent xmlns:mc="http://schemas.openxmlformats.org/markup-compatibility/2006">
          <mc:Choice Requires="x14">
            <control shapeId="2236" r:id="rId64" name="Option Button 188">
              <controlPr defaultSize="0" autoFill="0" autoLine="0" autoPict="0">
                <anchor moveWithCells="1">
                  <from>
                    <xdr:col>3</xdr:col>
                    <xdr:colOff>104775</xdr:colOff>
                    <xdr:row>307</xdr:row>
                    <xdr:rowOff>38100</xdr:rowOff>
                  </from>
                  <to>
                    <xdr:col>10</xdr:col>
                    <xdr:colOff>66675</xdr:colOff>
                    <xdr:row>308</xdr:row>
                    <xdr:rowOff>152400</xdr:rowOff>
                  </to>
                </anchor>
              </controlPr>
            </control>
          </mc:Choice>
        </mc:AlternateContent>
        <mc:AlternateContent xmlns:mc="http://schemas.openxmlformats.org/markup-compatibility/2006">
          <mc:Choice Requires="x14">
            <control shapeId="2237" r:id="rId65" name="Option Button 189">
              <controlPr defaultSize="0" autoFill="0" autoLine="0" autoPict="0">
                <anchor moveWithCells="1">
                  <from>
                    <xdr:col>3</xdr:col>
                    <xdr:colOff>104775</xdr:colOff>
                    <xdr:row>308</xdr:row>
                    <xdr:rowOff>161925</xdr:rowOff>
                  </from>
                  <to>
                    <xdr:col>9</xdr:col>
                    <xdr:colOff>180975</xdr:colOff>
                    <xdr:row>310</xdr:row>
                    <xdr:rowOff>19050</xdr:rowOff>
                  </to>
                </anchor>
              </controlPr>
            </control>
          </mc:Choice>
        </mc:AlternateContent>
        <mc:AlternateContent xmlns:mc="http://schemas.openxmlformats.org/markup-compatibility/2006">
          <mc:Choice Requires="x14">
            <control shapeId="2238" r:id="rId66" name="Option Button 190">
              <controlPr defaultSize="0" autoFill="0" autoLine="0" autoPict="0">
                <anchor moveWithCells="1">
                  <from>
                    <xdr:col>3</xdr:col>
                    <xdr:colOff>104775</xdr:colOff>
                    <xdr:row>310</xdr:row>
                    <xdr:rowOff>38100</xdr:rowOff>
                  </from>
                  <to>
                    <xdr:col>15</xdr:col>
                    <xdr:colOff>0</xdr:colOff>
                    <xdr:row>311</xdr:row>
                    <xdr:rowOff>66675</xdr:rowOff>
                  </to>
                </anchor>
              </controlPr>
            </control>
          </mc:Choice>
        </mc:AlternateContent>
        <mc:AlternateContent xmlns:mc="http://schemas.openxmlformats.org/markup-compatibility/2006">
          <mc:Choice Requires="x14">
            <control shapeId="2245" r:id="rId67" name="Grupo_Nivel de desagregacion">
              <controlPr defaultSize="0" print="0" autoFill="0" autoPict="0">
                <anchor moveWithCells="1">
                  <from>
                    <xdr:col>0</xdr:col>
                    <xdr:colOff>9525</xdr:colOff>
                    <xdr:row>319</xdr:row>
                    <xdr:rowOff>19050</xdr:rowOff>
                  </from>
                  <to>
                    <xdr:col>34</xdr:col>
                    <xdr:colOff>76200</xdr:colOff>
                    <xdr:row>336</xdr:row>
                    <xdr:rowOff>0</xdr:rowOff>
                  </to>
                </anchor>
              </controlPr>
            </control>
          </mc:Choice>
        </mc:AlternateContent>
        <mc:AlternateContent xmlns:mc="http://schemas.openxmlformats.org/markup-compatibility/2006">
          <mc:Choice Requires="x14">
            <control shapeId="2279" r:id="rId68" name="Option Button 231">
              <controlPr defaultSize="0" autoFill="0" autoLine="0" autoPict="0">
                <anchor moveWithCells="1">
                  <from>
                    <xdr:col>2</xdr:col>
                    <xdr:colOff>9525</xdr:colOff>
                    <xdr:row>292</xdr:row>
                    <xdr:rowOff>0</xdr:rowOff>
                  </from>
                  <to>
                    <xdr:col>11</xdr:col>
                    <xdr:colOff>180975</xdr:colOff>
                    <xdr:row>293</xdr:row>
                    <xdr:rowOff>28575</xdr:rowOff>
                  </to>
                </anchor>
              </controlPr>
            </control>
          </mc:Choice>
        </mc:AlternateContent>
        <mc:AlternateContent xmlns:mc="http://schemas.openxmlformats.org/markup-compatibility/2006">
          <mc:Choice Requires="x14">
            <control shapeId="2280" r:id="rId69" name="Option Button 232">
              <controlPr defaultSize="0" autoFill="0" autoLine="0" autoPict="0">
                <anchor moveWithCells="1">
                  <from>
                    <xdr:col>2</xdr:col>
                    <xdr:colOff>0</xdr:colOff>
                    <xdr:row>300</xdr:row>
                    <xdr:rowOff>19050</xdr:rowOff>
                  </from>
                  <to>
                    <xdr:col>29</xdr:col>
                    <xdr:colOff>180975</xdr:colOff>
                    <xdr:row>301</xdr:row>
                    <xdr:rowOff>57150</xdr:rowOff>
                  </to>
                </anchor>
              </controlPr>
            </control>
          </mc:Choice>
        </mc:AlternateContent>
        <mc:AlternateContent xmlns:mc="http://schemas.openxmlformats.org/markup-compatibility/2006">
          <mc:Choice Requires="x14">
            <control shapeId="2281" r:id="rId70" name="Grupo Periodicidad_difusion">
              <controlPr defaultSize="0" autoFill="0" autoPict="0">
                <anchor moveWithCells="1">
                  <from>
                    <xdr:col>0</xdr:col>
                    <xdr:colOff>9525</xdr:colOff>
                    <xdr:row>374</xdr:row>
                    <xdr:rowOff>9525</xdr:rowOff>
                  </from>
                  <to>
                    <xdr:col>34</xdr:col>
                    <xdr:colOff>9525</xdr:colOff>
                    <xdr:row>385</xdr:row>
                    <xdr:rowOff>142875</xdr:rowOff>
                  </to>
                </anchor>
              </controlPr>
            </control>
          </mc:Choice>
        </mc:AlternateContent>
        <mc:AlternateContent xmlns:mc="http://schemas.openxmlformats.org/markup-compatibility/2006">
          <mc:Choice Requires="x14">
            <control shapeId="2282" r:id="rId71" name="Option Button 234">
              <controlPr defaultSize="0" autoFill="0" autoLine="0" autoPict="0">
                <anchor moveWithCells="1">
                  <from>
                    <xdr:col>2</xdr:col>
                    <xdr:colOff>0</xdr:colOff>
                    <xdr:row>374</xdr:row>
                    <xdr:rowOff>47625</xdr:rowOff>
                  </from>
                  <to>
                    <xdr:col>12</xdr:col>
                    <xdr:colOff>95250</xdr:colOff>
                    <xdr:row>376</xdr:row>
                    <xdr:rowOff>28575</xdr:rowOff>
                  </to>
                </anchor>
              </controlPr>
            </control>
          </mc:Choice>
        </mc:AlternateContent>
        <mc:AlternateContent xmlns:mc="http://schemas.openxmlformats.org/markup-compatibility/2006">
          <mc:Choice Requires="x14">
            <control shapeId="2283" r:id="rId72" name="Option Button 235">
              <controlPr defaultSize="0" autoFill="0" autoLine="0" autoPict="0">
                <anchor moveWithCells="1">
                  <from>
                    <xdr:col>2</xdr:col>
                    <xdr:colOff>0</xdr:colOff>
                    <xdr:row>382</xdr:row>
                    <xdr:rowOff>180975</xdr:rowOff>
                  </from>
                  <to>
                    <xdr:col>23</xdr:col>
                    <xdr:colOff>180975</xdr:colOff>
                    <xdr:row>384</xdr:row>
                    <xdr:rowOff>28575</xdr:rowOff>
                  </to>
                </anchor>
              </controlPr>
            </control>
          </mc:Choice>
        </mc:AlternateContent>
        <mc:AlternateContent xmlns:mc="http://schemas.openxmlformats.org/markup-compatibility/2006">
          <mc:Choice Requires="x14">
            <control shapeId="2284" r:id="rId73" name="Option Button 236">
              <controlPr defaultSize="0" autoFill="0" autoLine="0" autoPict="0">
                <anchor moveWithCells="1">
                  <from>
                    <xdr:col>2</xdr:col>
                    <xdr:colOff>9525</xdr:colOff>
                    <xdr:row>384</xdr:row>
                    <xdr:rowOff>9525</xdr:rowOff>
                  </from>
                  <to>
                    <xdr:col>23</xdr:col>
                    <xdr:colOff>152400</xdr:colOff>
                    <xdr:row>385</xdr:row>
                    <xdr:rowOff>38100</xdr:rowOff>
                  </to>
                </anchor>
              </controlPr>
            </control>
          </mc:Choice>
        </mc:AlternateContent>
        <mc:AlternateContent xmlns:mc="http://schemas.openxmlformats.org/markup-compatibility/2006">
          <mc:Choice Requires="x14">
            <control shapeId="2285" r:id="rId74" name="4.1. SI">
              <controlPr defaultSize="0" autoFill="0" autoLine="0" autoPict="0">
                <anchor moveWithCells="1">
                  <from>
                    <xdr:col>2</xdr:col>
                    <xdr:colOff>66675</xdr:colOff>
                    <xdr:row>41</xdr:row>
                    <xdr:rowOff>19050</xdr:rowOff>
                  </from>
                  <to>
                    <xdr:col>5</xdr:col>
                    <xdr:colOff>133350</xdr:colOff>
                    <xdr:row>42</xdr:row>
                    <xdr:rowOff>95250</xdr:rowOff>
                  </to>
                </anchor>
              </controlPr>
            </control>
          </mc:Choice>
        </mc:AlternateContent>
        <mc:AlternateContent xmlns:mc="http://schemas.openxmlformats.org/markup-compatibility/2006">
          <mc:Choice Requires="x14">
            <control shapeId="2288" r:id="rId75" name="4.1. no">
              <controlPr defaultSize="0" autoFill="0" autoLine="0" autoPict="0">
                <anchor moveWithCells="1">
                  <from>
                    <xdr:col>2</xdr:col>
                    <xdr:colOff>66675</xdr:colOff>
                    <xdr:row>57</xdr:row>
                    <xdr:rowOff>47625</xdr:rowOff>
                  </from>
                  <to>
                    <xdr:col>5</xdr:col>
                    <xdr:colOff>142875</xdr:colOff>
                    <xdr:row>58</xdr:row>
                    <xdr:rowOff>123825</xdr:rowOff>
                  </to>
                </anchor>
              </controlPr>
            </control>
          </mc:Choice>
        </mc:AlternateContent>
        <mc:AlternateContent xmlns:mc="http://schemas.openxmlformats.org/markup-compatibility/2006">
          <mc:Choice Requires="x14">
            <control shapeId="2289" r:id="rId76" name="20. Tipo de difusión">
              <controlPr defaultSize="0" autoFill="0" autoPict="0">
                <anchor moveWithCells="1">
                  <from>
                    <xdr:col>0</xdr:col>
                    <xdr:colOff>9525</xdr:colOff>
                    <xdr:row>348</xdr:row>
                    <xdr:rowOff>142875</xdr:rowOff>
                  </from>
                  <to>
                    <xdr:col>34</xdr:col>
                    <xdr:colOff>47625</xdr:colOff>
                    <xdr:row>370</xdr:row>
                    <xdr:rowOff>0</xdr:rowOff>
                  </to>
                </anchor>
              </controlPr>
            </control>
          </mc:Choice>
        </mc:AlternateContent>
        <mc:AlternateContent xmlns:mc="http://schemas.openxmlformats.org/markup-compatibility/2006">
          <mc:Choice Requires="x14">
            <control shapeId="2290" r:id="rId77" name="Option Button 242">
              <controlPr defaultSize="0" autoFill="0" autoLine="0" autoPict="0">
                <anchor moveWithCells="1">
                  <from>
                    <xdr:col>1</xdr:col>
                    <xdr:colOff>57150</xdr:colOff>
                    <xdr:row>350</xdr:row>
                    <xdr:rowOff>0</xdr:rowOff>
                  </from>
                  <to>
                    <xdr:col>7</xdr:col>
                    <xdr:colOff>142875</xdr:colOff>
                    <xdr:row>351</xdr:row>
                    <xdr:rowOff>28575</xdr:rowOff>
                  </to>
                </anchor>
              </controlPr>
            </control>
          </mc:Choice>
        </mc:AlternateContent>
        <mc:AlternateContent xmlns:mc="http://schemas.openxmlformats.org/markup-compatibility/2006">
          <mc:Choice Requires="x14">
            <control shapeId="2291" r:id="rId78" name="Option Button 243">
              <controlPr defaultSize="0" autoFill="0" autoLine="0" autoPict="0">
                <anchor moveWithCells="1">
                  <from>
                    <xdr:col>1</xdr:col>
                    <xdr:colOff>57150</xdr:colOff>
                    <xdr:row>365</xdr:row>
                    <xdr:rowOff>47625</xdr:rowOff>
                  </from>
                  <to>
                    <xdr:col>13</xdr:col>
                    <xdr:colOff>76200</xdr:colOff>
                    <xdr:row>367</xdr:row>
                    <xdr:rowOff>19050</xdr:rowOff>
                  </to>
                </anchor>
              </controlPr>
            </control>
          </mc:Choice>
        </mc:AlternateContent>
        <mc:AlternateContent xmlns:mc="http://schemas.openxmlformats.org/markup-compatibility/2006">
          <mc:Choice Requires="x14">
            <control shapeId="2292" r:id="rId79" name="Option Button 244">
              <controlPr defaultSize="0" autoFill="0" autoLine="0" autoPict="0">
                <anchor moveWithCells="1">
                  <from>
                    <xdr:col>1</xdr:col>
                    <xdr:colOff>57150</xdr:colOff>
                    <xdr:row>367</xdr:row>
                    <xdr:rowOff>0</xdr:rowOff>
                  </from>
                  <to>
                    <xdr:col>19</xdr:col>
                    <xdr:colOff>19050</xdr:colOff>
                    <xdr:row>368</xdr:row>
                    <xdr:rowOff>38100</xdr:rowOff>
                  </to>
                </anchor>
              </controlPr>
            </control>
          </mc:Choice>
        </mc:AlternateContent>
        <mc:AlternateContent xmlns:mc="http://schemas.openxmlformats.org/markup-compatibility/2006">
          <mc:Choice Requires="x14">
            <control shapeId="2293" r:id="rId80" name="Option Button 245">
              <controlPr defaultSize="0" autoFill="0" autoLine="0" autoPict="0">
                <anchor moveWithCells="1">
                  <from>
                    <xdr:col>1</xdr:col>
                    <xdr:colOff>57150</xdr:colOff>
                    <xdr:row>367</xdr:row>
                    <xdr:rowOff>171450</xdr:rowOff>
                  </from>
                  <to>
                    <xdr:col>8</xdr:col>
                    <xdr:colOff>123825</xdr:colOff>
                    <xdr:row>369</xdr:row>
                    <xdr:rowOff>19050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1</xdr:col>
                    <xdr:colOff>28575</xdr:colOff>
                    <xdr:row>205</xdr:row>
                    <xdr:rowOff>0</xdr:rowOff>
                  </from>
                  <to>
                    <xdr:col>22</xdr:col>
                    <xdr:colOff>28575</xdr:colOff>
                    <xdr:row>206</xdr:row>
                    <xdr:rowOff>38100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1</xdr:col>
                    <xdr:colOff>28575</xdr:colOff>
                    <xdr:row>205</xdr:row>
                    <xdr:rowOff>180975</xdr:rowOff>
                  </from>
                  <to>
                    <xdr:col>22</xdr:col>
                    <xdr:colOff>104775</xdr:colOff>
                    <xdr:row>207</xdr:row>
                    <xdr:rowOff>19050</xdr:rowOff>
                  </to>
                </anchor>
              </controlPr>
            </control>
          </mc:Choice>
        </mc:AlternateContent>
        <mc:AlternateContent xmlns:mc="http://schemas.openxmlformats.org/markup-compatibility/2006">
          <mc:Choice Requires="x14">
            <control shapeId="2301" r:id="rId83" name="Check Box 253">
              <controlPr defaultSize="0" autoFill="0" autoLine="0" autoPict="0">
                <anchor moveWithCells="1">
                  <from>
                    <xdr:col>1</xdr:col>
                    <xdr:colOff>28575</xdr:colOff>
                    <xdr:row>206</xdr:row>
                    <xdr:rowOff>171450</xdr:rowOff>
                  </from>
                  <to>
                    <xdr:col>13</xdr:col>
                    <xdr:colOff>85725</xdr:colOff>
                    <xdr:row>208</xdr:row>
                    <xdr:rowOff>28575</xdr:rowOff>
                  </to>
                </anchor>
              </controlPr>
            </control>
          </mc:Choice>
        </mc:AlternateContent>
        <mc:AlternateContent xmlns:mc="http://schemas.openxmlformats.org/markup-compatibility/2006">
          <mc:Choice Requires="x14">
            <control shapeId="2302" r:id="rId84" name="Check Box 254">
              <controlPr defaultSize="0" autoFill="0" autoLine="0" autoPict="0">
                <anchor moveWithCells="1">
                  <from>
                    <xdr:col>1</xdr:col>
                    <xdr:colOff>28575</xdr:colOff>
                    <xdr:row>207</xdr:row>
                    <xdr:rowOff>171450</xdr:rowOff>
                  </from>
                  <to>
                    <xdr:col>11</xdr:col>
                    <xdr:colOff>171450</xdr:colOff>
                    <xdr:row>209</xdr:row>
                    <xdr:rowOff>28575</xdr:rowOff>
                  </to>
                </anchor>
              </controlPr>
            </control>
          </mc:Choice>
        </mc:AlternateContent>
        <mc:AlternateContent xmlns:mc="http://schemas.openxmlformats.org/markup-compatibility/2006">
          <mc:Choice Requires="x14">
            <control shapeId="2303" r:id="rId85" name="Check Box 255">
              <controlPr defaultSize="0" autoFill="0" autoLine="0" autoPict="0">
                <anchor moveWithCells="1">
                  <from>
                    <xdr:col>1</xdr:col>
                    <xdr:colOff>28575</xdr:colOff>
                    <xdr:row>208</xdr:row>
                    <xdr:rowOff>180975</xdr:rowOff>
                  </from>
                  <to>
                    <xdr:col>26</xdr:col>
                    <xdr:colOff>38100</xdr:colOff>
                    <xdr:row>210</xdr:row>
                    <xdr:rowOff>38100</xdr:rowOff>
                  </to>
                </anchor>
              </controlPr>
            </control>
          </mc:Choice>
        </mc:AlternateContent>
        <mc:AlternateContent xmlns:mc="http://schemas.openxmlformats.org/markup-compatibility/2006">
          <mc:Choice Requires="x14">
            <control shapeId="2304" r:id="rId86" name="Check Box 256">
              <controlPr defaultSize="0" autoFill="0" autoLine="0" autoPict="0">
                <anchor moveWithCells="1">
                  <from>
                    <xdr:col>1</xdr:col>
                    <xdr:colOff>28575</xdr:colOff>
                    <xdr:row>209</xdr:row>
                    <xdr:rowOff>171450</xdr:rowOff>
                  </from>
                  <to>
                    <xdr:col>15</xdr:col>
                    <xdr:colOff>28575</xdr:colOff>
                    <xdr:row>211</xdr:row>
                    <xdr:rowOff>28575</xdr:rowOff>
                  </to>
                </anchor>
              </controlPr>
            </control>
          </mc:Choice>
        </mc:AlternateContent>
        <mc:AlternateContent xmlns:mc="http://schemas.openxmlformats.org/markup-compatibility/2006">
          <mc:Choice Requires="x14">
            <control shapeId="2305" r:id="rId87" name="Check Box 257">
              <controlPr defaultSize="0" autoFill="0" autoLine="0" autoPict="0">
                <anchor moveWithCells="1">
                  <from>
                    <xdr:col>1</xdr:col>
                    <xdr:colOff>28575</xdr:colOff>
                    <xdr:row>210</xdr:row>
                    <xdr:rowOff>161925</xdr:rowOff>
                  </from>
                  <to>
                    <xdr:col>15</xdr:col>
                    <xdr:colOff>133350</xdr:colOff>
                    <xdr:row>212</xdr:row>
                    <xdr:rowOff>19050</xdr:rowOff>
                  </to>
                </anchor>
              </controlPr>
            </control>
          </mc:Choice>
        </mc:AlternateContent>
        <mc:AlternateContent xmlns:mc="http://schemas.openxmlformats.org/markup-compatibility/2006">
          <mc:Choice Requires="x14">
            <control shapeId="2306" r:id="rId88" name="19.1. No aplica">
              <controlPr defaultSize="0" autoFill="0" autoLine="0" autoPict="0">
                <anchor moveWithCells="1">
                  <from>
                    <xdr:col>23</xdr:col>
                    <xdr:colOff>0</xdr:colOff>
                    <xdr:row>340</xdr:row>
                    <xdr:rowOff>161925</xdr:rowOff>
                  </from>
                  <to>
                    <xdr:col>27</xdr:col>
                    <xdr:colOff>9525</xdr:colOff>
                    <xdr:row>342</xdr:row>
                    <xdr:rowOff>171450</xdr:rowOff>
                  </to>
                </anchor>
              </controlPr>
            </control>
          </mc:Choice>
        </mc:AlternateContent>
        <mc:AlternateContent xmlns:mc="http://schemas.openxmlformats.org/markup-compatibility/2006">
          <mc:Choice Requires="x14">
            <control shapeId="2334" r:id="rId89" name="Option Button 286">
              <controlPr defaultSize="0" autoFill="0" autoLine="0" autoPict="0">
                <anchor moveWithCells="1">
                  <from>
                    <xdr:col>0</xdr:col>
                    <xdr:colOff>104775</xdr:colOff>
                    <xdr:row>155</xdr:row>
                    <xdr:rowOff>38100</xdr:rowOff>
                  </from>
                  <to>
                    <xdr:col>34</xdr:col>
                    <xdr:colOff>76200</xdr:colOff>
                    <xdr:row>156</xdr:row>
                    <xdr:rowOff>76200</xdr:rowOff>
                  </to>
                </anchor>
              </controlPr>
            </control>
          </mc:Choice>
        </mc:AlternateContent>
        <mc:AlternateContent xmlns:mc="http://schemas.openxmlformats.org/markup-compatibility/2006">
          <mc:Choice Requires="x14">
            <control shapeId="2335" r:id="rId90" name="Option Button 287">
              <controlPr defaultSize="0" autoFill="0" autoLine="0" autoPict="0">
                <anchor moveWithCells="1">
                  <from>
                    <xdr:col>0</xdr:col>
                    <xdr:colOff>104775</xdr:colOff>
                    <xdr:row>156</xdr:row>
                    <xdr:rowOff>95250</xdr:rowOff>
                  </from>
                  <to>
                    <xdr:col>34</xdr:col>
                    <xdr:colOff>76200</xdr:colOff>
                    <xdr:row>157</xdr:row>
                    <xdr:rowOff>123825</xdr:rowOff>
                  </to>
                </anchor>
              </controlPr>
            </control>
          </mc:Choice>
        </mc:AlternateContent>
        <mc:AlternateContent xmlns:mc="http://schemas.openxmlformats.org/markup-compatibility/2006">
          <mc:Choice Requires="x14">
            <control shapeId="2336" r:id="rId91" name="Option Button 288">
              <controlPr defaultSize="0" autoFill="0" autoLine="0" autoPict="0">
                <anchor moveWithCells="1">
                  <from>
                    <xdr:col>0</xdr:col>
                    <xdr:colOff>104775</xdr:colOff>
                    <xdr:row>157</xdr:row>
                    <xdr:rowOff>142875</xdr:rowOff>
                  </from>
                  <to>
                    <xdr:col>34</xdr:col>
                    <xdr:colOff>76200</xdr:colOff>
                    <xdr:row>159</xdr:row>
                    <xdr:rowOff>0</xdr:rowOff>
                  </to>
                </anchor>
              </controlPr>
            </control>
          </mc:Choice>
        </mc:AlternateContent>
        <mc:AlternateContent xmlns:mc="http://schemas.openxmlformats.org/markup-compatibility/2006">
          <mc:Choice Requires="x14">
            <control shapeId="2355" r:id="rId92" name="Option Button 307">
              <controlPr defaultSize="0" autoFill="0" autoLine="0" autoPict="0">
                <anchor moveWithCells="1">
                  <from>
                    <xdr:col>3</xdr:col>
                    <xdr:colOff>104775</xdr:colOff>
                    <xdr:row>311</xdr:row>
                    <xdr:rowOff>76200</xdr:rowOff>
                  </from>
                  <to>
                    <xdr:col>18</xdr:col>
                    <xdr:colOff>95250</xdr:colOff>
                    <xdr:row>312</xdr:row>
                    <xdr:rowOff>104775</xdr:rowOff>
                  </to>
                </anchor>
              </controlPr>
            </control>
          </mc:Choice>
        </mc:AlternateContent>
        <mc:AlternateContent xmlns:mc="http://schemas.openxmlformats.org/markup-compatibility/2006">
          <mc:Choice Requires="x14">
            <control shapeId="2356" r:id="rId93" name="Option Button 308">
              <controlPr defaultSize="0" autoFill="0" autoLine="0" autoPict="0">
                <anchor moveWithCells="1">
                  <from>
                    <xdr:col>3</xdr:col>
                    <xdr:colOff>104775</xdr:colOff>
                    <xdr:row>312</xdr:row>
                    <xdr:rowOff>123825</xdr:rowOff>
                  </from>
                  <to>
                    <xdr:col>10</xdr:col>
                    <xdr:colOff>171450</xdr:colOff>
                    <xdr:row>313</xdr:row>
                    <xdr:rowOff>152400</xdr:rowOff>
                  </to>
                </anchor>
              </controlPr>
            </control>
          </mc:Choice>
        </mc:AlternateContent>
        <mc:AlternateContent xmlns:mc="http://schemas.openxmlformats.org/markup-compatibility/2006">
          <mc:Choice Requires="x14">
            <control shapeId="2357" r:id="rId94" name="Option Button 309">
              <controlPr defaultSize="0" autoFill="0" autoLine="0" autoPict="0">
                <anchor moveWithCells="1">
                  <from>
                    <xdr:col>3</xdr:col>
                    <xdr:colOff>104775</xdr:colOff>
                    <xdr:row>313</xdr:row>
                    <xdr:rowOff>171450</xdr:rowOff>
                  </from>
                  <to>
                    <xdr:col>13</xdr:col>
                    <xdr:colOff>180975</xdr:colOff>
                    <xdr:row>315</xdr:row>
                    <xdr:rowOff>9525</xdr:rowOff>
                  </to>
                </anchor>
              </controlPr>
            </control>
          </mc:Choice>
        </mc:AlternateContent>
        <mc:AlternateContent xmlns:mc="http://schemas.openxmlformats.org/markup-compatibility/2006">
          <mc:Choice Requires="x14">
            <control shapeId="2358" r:id="rId95" name="Option Button 310">
              <controlPr defaultSize="0" autoFill="0" autoLine="0" autoPict="0">
                <anchor moveWithCells="1">
                  <from>
                    <xdr:col>3</xdr:col>
                    <xdr:colOff>104775</xdr:colOff>
                    <xdr:row>315</xdr:row>
                    <xdr:rowOff>28575</xdr:rowOff>
                  </from>
                  <to>
                    <xdr:col>20</xdr:col>
                    <xdr:colOff>38100</xdr:colOff>
                    <xdr:row>316</xdr:row>
                    <xdr:rowOff>57150</xdr:rowOff>
                  </to>
                </anchor>
              </controlPr>
            </control>
          </mc:Choice>
        </mc:AlternateContent>
        <mc:AlternateContent xmlns:mc="http://schemas.openxmlformats.org/markup-compatibility/2006">
          <mc:Choice Requires="x14">
            <control shapeId="2370" r:id="rId96" name="Option Button 322">
              <controlPr defaultSize="0" autoFill="0" autoLine="0" autoPict="0">
                <anchor moveWithCells="1">
                  <from>
                    <xdr:col>3</xdr:col>
                    <xdr:colOff>104775</xdr:colOff>
                    <xdr:row>324</xdr:row>
                    <xdr:rowOff>28575</xdr:rowOff>
                  </from>
                  <to>
                    <xdr:col>10</xdr:col>
                    <xdr:colOff>0</xdr:colOff>
                    <xdr:row>325</xdr:row>
                    <xdr:rowOff>123825</xdr:rowOff>
                  </to>
                </anchor>
              </controlPr>
            </control>
          </mc:Choice>
        </mc:AlternateContent>
        <mc:AlternateContent xmlns:mc="http://schemas.openxmlformats.org/markup-compatibility/2006">
          <mc:Choice Requires="x14">
            <control shapeId="2371" r:id="rId97" name="Option Button 323">
              <controlPr defaultSize="0" autoFill="0" autoLine="0" autoPict="0">
                <anchor moveWithCells="1">
                  <from>
                    <xdr:col>3</xdr:col>
                    <xdr:colOff>104775</xdr:colOff>
                    <xdr:row>325</xdr:row>
                    <xdr:rowOff>152400</xdr:rowOff>
                  </from>
                  <to>
                    <xdr:col>10</xdr:col>
                    <xdr:colOff>28575</xdr:colOff>
                    <xdr:row>327</xdr:row>
                    <xdr:rowOff>19050</xdr:rowOff>
                  </to>
                </anchor>
              </controlPr>
            </control>
          </mc:Choice>
        </mc:AlternateContent>
        <mc:AlternateContent xmlns:mc="http://schemas.openxmlformats.org/markup-compatibility/2006">
          <mc:Choice Requires="x14">
            <control shapeId="2372" r:id="rId98" name="Option Button 324">
              <controlPr defaultSize="0" autoFill="0" autoLine="0" autoPict="0">
                <anchor moveWithCells="1">
                  <from>
                    <xdr:col>3</xdr:col>
                    <xdr:colOff>104775</xdr:colOff>
                    <xdr:row>327</xdr:row>
                    <xdr:rowOff>38100</xdr:rowOff>
                  </from>
                  <to>
                    <xdr:col>9</xdr:col>
                    <xdr:colOff>114300</xdr:colOff>
                    <xdr:row>328</xdr:row>
                    <xdr:rowOff>57150</xdr:rowOff>
                  </to>
                </anchor>
              </controlPr>
            </control>
          </mc:Choice>
        </mc:AlternateContent>
        <mc:AlternateContent xmlns:mc="http://schemas.openxmlformats.org/markup-compatibility/2006">
          <mc:Choice Requires="x14">
            <control shapeId="2379" r:id="rId99" name="Option Button 331">
              <controlPr defaultSize="0" autoFill="0" autoLine="0" autoPict="0">
                <anchor moveWithCells="1">
                  <from>
                    <xdr:col>3</xdr:col>
                    <xdr:colOff>104775</xdr:colOff>
                    <xdr:row>328</xdr:row>
                    <xdr:rowOff>76200</xdr:rowOff>
                  </from>
                  <to>
                    <xdr:col>17</xdr:col>
                    <xdr:colOff>104775</xdr:colOff>
                    <xdr:row>329</xdr:row>
                    <xdr:rowOff>104775</xdr:rowOff>
                  </to>
                </anchor>
              </controlPr>
            </control>
          </mc:Choice>
        </mc:AlternateContent>
        <mc:AlternateContent xmlns:mc="http://schemas.openxmlformats.org/markup-compatibility/2006">
          <mc:Choice Requires="x14">
            <control shapeId="2380" r:id="rId100" name="Option Button 332">
              <controlPr defaultSize="0" autoFill="0" autoLine="0" autoPict="0">
                <anchor moveWithCells="1">
                  <from>
                    <xdr:col>3</xdr:col>
                    <xdr:colOff>104775</xdr:colOff>
                    <xdr:row>329</xdr:row>
                    <xdr:rowOff>123825</xdr:rowOff>
                  </from>
                  <to>
                    <xdr:col>10</xdr:col>
                    <xdr:colOff>142875</xdr:colOff>
                    <xdr:row>330</xdr:row>
                    <xdr:rowOff>152400</xdr:rowOff>
                  </to>
                </anchor>
              </controlPr>
            </control>
          </mc:Choice>
        </mc:AlternateContent>
        <mc:AlternateContent xmlns:mc="http://schemas.openxmlformats.org/markup-compatibility/2006">
          <mc:Choice Requires="x14">
            <control shapeId="2381" r:id="rId101" name="Option Button 333">
              <controlPr defaultSize="0" autoFill="0" autoLine="0" autoPict="0">
                <anchor moveWithCells="1">
                  <from>
                    <xdr:col>3</xdr:col>
                    <xdr:colOff>104775</xdr:colOff>
                    <xdr:row>330</xdr:row>
                    <xdr:rowOff>171450</xdr:rowOff>
                  </from>
                  <to>
                    <xdr:col>14</xdr:col>
                    <xdr:colOff>133350</xdr:colOff>
                    <xdr:row>332</xdr:row>
                    <xdr:rowOff>28575</xdr:rowOff>
                  </to>
                </anchor>
              </controlPr>
            </control>
          </mc:Choice>
        </mc:AlternateContent>
        <mc:AlternateContent xmlns:mc="http://schemas.openxmlformats.org/markup-compatibility/2006">
          <mc:Choice Requires="x14">
            <control shapeId="2382" r:id="rId102" name="Option Button 334">
              <controlPr defaultSize="0" autoFill="0" autoLine="0" autoPict="0">
                <anchor moveWithCells="1">
                  <from>
                    <xdr:col>3</xdr:col>
                    <xdr:colOff>104775</xdr:colOff>
                    <xdr:row>332</xdr:row>
                    <xdr:rowOff>38100</xdr:rowOff>
                  </from>
                  <to>
                    <xdr:col>20</xdr:col>
                    <xdr:colOff>66675</xdr:colOff>
                    <xdr:row>333</xdr:row>
                    <xdr:rowOff>85725</xdr:rowOff>
                  </to>
                </anchor>
              </controlPr>
            </control>
          </mc:Choice>
        </mc:AlternateContent>
        <mc:AlternateContent xmlns:mc="http://schemas.openxmlformats.org/markup-compatibility/2006">
          <mc:Choice Requires="x14">
            <control shapeId="2383" r:id="rId103" name="Option Button 335">
              <controlPr defaultSize="0" autoFill="0" autoLine="0" autoPict="0">
                <anchor moveWithCells="1">
                  <from>
                    <xdr:col>0</xdr:col>
                    <xdr:colOff>104775</xdr:colOff>
                    <xdr:row>159</xdr:row>
                    <xdr:rowOff>19050</xdr:rowOff>
                  </from>
                  <to>
                    <xdr:col>17</xdr:col>
                    <xdr:colOff>171450</xdr:colOff>
                    <xdr:row>160</xdr:row>
                    <xdr:rowOff>47625</xdr:rowOff>
                  </to>
                </anchor>
              </controlPr>
            </control>
          </mc:Choice>
        </mc:AlternateContent>
        <mc:AlternateContent xmlns:mc="http://schemas.openxmlformats.org/markup-compatibility/2006">
          <mc:Choice Requires="x14">
            <control shapeId="2384" r:id="rId104" name="Option Button 336">
              <controlPr defaultSize="0" autoFill="0" autoLine="0" autoPict="0">
                <anchor moveWithCells="1">
                  <from>
                    <xdr:col>0</xdr:col>
                    <xdr:colOff>104775</xdr:colOff>
                    <xdr:row>160</xdr:row>
                    <xdr:rowOff>38100</xdr:rowOff>
                  </from>
                  <to>
                    <xdr:col>33</xdr:col>
                    <xdr:colOff>95250</xdr:colOff>
                    <xdr:row>162</xdr:row>
                    <xdr:rowOff>152400</xdr:rowOff>
                  </to>
                </anchor>
              </controlPr>
            </control>
          </mc:Choice>
        </mc:AlternateContent>
        <mc:AlternateContent xmlns:mc="http://schemas.openxmlformats.org/markup-compatibility/2006">
          <mc:Choice Requires="x14">
            <control shapeId="2385" r:id="rId105" name="Option Button 337">
              <controlPr defaultSize="0" autoFill="0" autoLine="0" autoPict="0">
                <anchor moveWithCells="1">
                  <from>
                    <xdr:col>0</xdr:col>
                    <xdr:colOff>85725</xdr:colOff>
                    <xdr:row>165</xdr:row>
                    <xdr:rowOff>38100</xdr:rowOff>
                  </from>
                  <to>
                    <xdr:col>32</xdr:col>
                    <xdr:colOff>180975</xdr:colOff>
                    <xdr:row>167</xdr:row>
                    <xdr:rowOff>66675</xdr:rowOff>
                  </to>
                </anchor>
              </controlPr>
            </control>
          </mc:Choice>
        </mc:AlternateContent>
        <mc:AlternateContent xmlns:mc="http://schemas.openxmlformats.org/markup-compatibility/2006">
          <mc:Choice Requires="x14">
            <control shapeId="2386" r:id="rId106" name="Option Button 338">
              <controlPr defaultSize="0" autoFill="0" autoLine="0" autoPict="0">
                <anchor moveWithCells="1">
                  <from>
                    <xdr:col>0</xdr:col>
                    <xdr:colOff>95250</xdr:colOff>
                    <xdr:row>167</xdr:row>
                    <xdr:rowOff>66675</xdr:rowOff>
                  </from>
                  <to>
                    <xdr:col>32</xdr:col>
                    <xdr:colOff>152400</xdr:colOff>
                    <xdr:row>169</xdr:row>
                    <xdr:rowOff>66675</xdr:rowOff>
                  </to>
                </anchor>
              </controlPr>
            </control>
          </mc:Choice>
        </mc:AlternateContent>
        <mc:AlternateContent xmlns:mc="http://schemas.openxmlformats.org/markup-compatibility/2006">
          <mc:Choice Requires="x14">
            <control shapeId="2387" r:id="rId107" name="Option Button 339">
              <controlPr defaultSize="0" autoFill="0" autoLine="0" autoPict="0">
                <anchor moveWithCells="1">
                  <from>
                    <xdr:col>0</xdr:col>
                    <xdr:colOff>95250</xdr:colOff>
                    <xdr:row>169</xdr:row>
                    <xdr:rowOff>133350</xdr:rowOff>
                  </from>
                  <to>
                    <xdr:col>33</xdr:col>
                    <xdr:colOff>104775</xdr:colOff>
                    <xdr:row>172</xdr:row>
                    <xdr:rowOff>171450</xdr:rowOff>
                  </to>
                </anchor>
              </controlPr>
            </control>
          </mc:Choice>
        </mc:AlternateContent>
        <mc:AlternateContent xmlns:mc="http://schemas.openxmlformats.org/markup-compatibility/2006">
          <mc:Choice Requires="x14">
            <control shapeId="2388" r:id="rId108" name="Option Button 340">
              <controlPr defaultSize="0" autoFill="0" autoLine="0" autoPict="0">
                <anchor moveWithCells="1">
                  <from>
                    <xdr:col>0</xdr:col>
                    <xdr:colOff>95250</xdr:colOff>
                    <xdr:row>175</xdr:row>
                    <xdr:rowOff>28575</xdr:rowOff>
                  </from>
                  <to>
                    <xdr:col>28</xdr:col>
                    <xdr:colOff>9525</xdr:colOff>
                    <xdr:row>176</xdr:row>
                    <xdr:rowOff>66675</xdr:rowOff>
                  </to>
                </anchor>
              </controlPr>
            </control>
          </mc:Choice>
        </mc:AlternateContent>
        <mc:AlternateContent xmlns:mc="http://schemas.openxmlformats.org/markup-compatibility/2006">
          <mc:Choice Requires="x14">
            <control shapeId="2389" r:id="rId109" name="Option Button 341">
              <controlPr defaultSize="0" autoFill="0" autoLine="0" autoPict="0">
                <anchor moveWithCells="1">
                  <from>
                    <xdr:col>0</xdr:col>
                    <xdr:colOff>85725</xdr:colOff>
                    <xdr:row>176</xdr:row>
                    <xdr:rowOff>104775</xdr:rowOff>
                  </from>
                  <to>
                    <xdr:col>29</xdr:col>
                    <xdr:colOff>38100</xdr:colOff>
                    <xdr:row>177</xdr:row>
                    <xdr:rowOff>142875</xdr:rowOff>
                  </to>
                </anchor>
              </controlPr>
            </control>
          </mc:Choice>
        </mc:AlternateContent>
        <mc:AlternateContent xmlns:mc="http://schemas.openxmlformats.org/markup-compatibility/2006">
          <mc:Choice Requires="x14">
            <control shapeId="2390" r:id="rId110" name="Option Button 342">
              <controlPr defaultSize="0" autoFill="0" autoLine="0" autoPict="0">
                <anchor moveWithCells="1">
                  <from>
                    <xdr:col>0</xdr:col>
                    <xdr:colOff>95250</xdr:colOff>
                    <xdr:row>178</xdr:row>
                    <xdr:rowOff>28575</xdr:rowOff>
                  </from>
                  <to>
                    <xdr:col>27</xdr:col>
                    <xdr:colOff>95250</xdr:colOff>
                    <xdr:row>179</xdr:row>
                    <xdr:rowOff>66675</xdr:rowOff>
                  </to>
                </anchor>
              </controlPr>
            </control>
          </mc:Choice>
        </mc:AlternateContent>
        <mc:AlternateContent xmlns:mc="http://schemas.openxmlformats.org/markup-compatibility/2006">
          <mc:Choice Requires="x14">
            <control shapeId="2391" r:id="rId111" name="Option Button 343">
              <controlPr defaultSize="0" autoFill="0" autoLine="0" autoPict="0">
                <anchor moveWithCells="1">
                  <from>
                    <xdr:col>0</xdr:col>
                    <xdr:colOff>85725</xdr:colOff>
                    <xdr:row>179</xdr:row>
                    <xdr:rowOff>123825</xdr:rowOff>
                  </from>
                  <to>
                    <xdr:col>22</xdr:col>
                    <xdr:colOff>114300</xdr:colOff>
                    <xdr:row>180</xdr:row>
                    <xdr:rowOff>152400</xdr:rowOff>
                  </to>
                </anchor>
              </controlPr>
            </control>
          </mc:Choice>
        </mc:AlternateContent>
        <mc:AlternateContent xmlns:mc="http://schemas.openxmlformats.org/markup-compatibility/2006">
          <mc:Choice Requires="x14">
            <control shapeId="2392" r:id="rId112" name="Option Button 344">
              <controlPr defaultSize="0" autoFill="0" autoLine="0" autoPict="0">
                <anchor moveWithCells="1">
                  <from>
                    <xdr:col>0</xdr:col>
                    <xdr:colOff>85725</xdr:colOff>
                    <xdr:row>183</xdr:row>
                    <xdr:rowOff>47625</xdr:rowOff>
                  </from>
                  <to>
                    <xdr:col>28</xdr:col>
                    <xdr:colOff>47625</xdr:colOff>
                    <xdr:row>185</xdr:row>
                    <xdr:rowOff>19050</xdr:rowOff>
                  </to>
                </anchor>
              </controlPr>
            </control>
          </mc:Choice>
        </mc:AlternateContent>
        <mc:AlternateContent xmlns:mc="http://schemas.openxmlformats.org/markup-compatibility/2006">
          <mc:Choice Requires="x14">
            <control shapeId="2393" r:id="rId113" name="Option Button 345">
              <controlPr defaultSize="0" autoFill="0" autoLine="0" autoPict="0">
                <anchor moveWithCells="1">
                  <from>
                    <xdr:col>0</xdr:col>
                    <xdr:colOff>85725</xdr:colOff>
                    <xdr:row>185</xdr:row>
                    <xdr:rowOff>66675</xdr:rowOff>
                  </from>
                  <to>
                    <xdr:col>18</xdr:col>
                    <xdr:colOff>142875</xdr:colOff>
                    <xdr:row>186</xdr:row>
                    <xdr:rowOff>95250</xdr:rowOff>
                  </to>
                </anchor>
              </controlPr>
            </control>
          </mc:Choice>
        </mc:AlternateContent>
        <mc:AlternateContent xmlns:mc="http://schemas.openxmlformats.org/markup-compatibility/2006">
          <mc:Choice Requires="x14">
            <control shapeId="2394" r:id="rId114" name="Option Button 346">
              <controlPr defaultSize="0" autoFill="0" autoLine="0" autoPict="0">
                <anchor moveWithCells="1">
                  <from>
                    <xdr:col>0</xdr:col>
                    <xdr:colOff>85725</xdr:colOff>
                    <xdr:row>186</xdr:row>
                    <xdr:rowOff>161925</xdr:rowOff>
                  </from>
                  <to>
                    <xdr:col>13</xdr:col>
                    <xdr:colOff>19050</xdr:colOff>
                    <xdr:row>188</xdr:row>
                    <xdr:rowOff>9525</xdr:rowOff>
                  </to>
                </anchor>
              </controlPr>
            </control>
          </mc:Choice>
        </mc:AlternateContent>
        <mc:AlternateContent xmlns:mc="http://schemas.openxmlformats.org/markup-compatibility/2006">
          <mc:Choice Requires="x14">
            <control shapeId="2395" r:id="rId115" name="Option Button 347">
              <controlPr defaultSize="0" autoFill="0" autoLine="0" autoPict="0">
                <anchor moveWithCells="1">
                  <from>
                    <xdr:col>0</xdr:col>
                    <xdr:colOff>85725</xdr:colOff>
                    <xdr:row>188</xdr:row>
                    <xdr:rowOff>66675</xdr:rowOff>
                  </from>
                  <to>
                    <xdr:col>29</xdr:col>
                    <xdr:colOff>133350</xdr:colOff>
                    <xdr:row>189</xdr:row>
                    <xdr:rowOff>95250</xdr:rowOff>
                  </to>
                </anchor>
              </controlPr>
            </control>
          </mc:Choice>
        </mc:AlternateContent>
        <mc:AlternateContent xmlns:mc="http://schemas.openxmlformats.org/markup-compatibility/2006">
          <mc:Choice Requires="x14">
            <control shapeId="2396" r:id="rId116" name="Option Button 348">
              <controlPr defaultSize="0" autoFill="0" autoLine="0" autoPict="0">
                <anchor moveWithCells="1">
                  <from>
                    <xdr:col>0</xdr:col>
                    <xdr:colOff>76200</xdr:colOff>
                    <xdr:row>192</xdr:row>
                    <xdr:rowOff>66675</xdr:rowOff>
                  </from>
                  <to>
                    <xdr:col>10</xdr:col>
                    <xdr:colOff>190500</xdr:colOff>
                    <xdr:row>193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Opciones!$C$15:$C$18</xm:f>
          </x14:formula1>
          <xm:sqref>H97 H105 H113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9"/>
  <sheetViews>
    <sheetView tabSelected="1" view="pageBreakPreview" topLeftCell="B1" zoomScale="85" zoomScaleNormal="90" zoomScaleSheetLayoutView="85" workbookViewId="0">
      <pane ySplit="5" topLeftCell="A6" activePane="bottomLeft" state="frozen"/>
      <selection pane="bottomLeft" activeCell="E10" sqref="E10"/>
    </sheetView>
  </sheetViews>
  <sheetFormatPr baseColWidth="10" defaultRowHeight="15" x14ac:dyDescent="0.25"/>
  <cols>
    <col min="1" max="1" width="13.85546875" style="108" customWidth="1"/>
    <col min="2" max="2" width="10" style="108" customWidth="1"/>
    <col min="3" max="3" width="13.85546875" style="108" customWidth="1"/>
    <col min="4" max="4" width="46.5703125" style="107" customWidth="1"/>
    <col min="5" max="5" width="72.7109375" style="106" customWidth="1"/>
    <col min="6" max="6" width="4.7109375" hidden="1" customWidth="1"/>
    <col min="7" max="16384" width="11.42578125" style="103"/>
  </cols>
  <sheetData>
    <row r="1" spans="1:6" ht="21.95" customHeight="1" x14ac:dyDescent="0.25">
      <c r="A1" s="305" t="s">
        <v>344</v>
      </c>
      <c r="B1" s="305"/>
      <c r="C1" s="305"/>
      <c r="D1" s="305"/>
      <c r="E1" s="305"/>
    </row>
    <row r="2" spans="1:6" ht="21.95" customHeight="1" x14ac:dyDescent="0.25">
      <c r="A2" s="306" t="s">
        <v>414</v>
      </c>
      <c r="B2" s="306"/>
      <c r="C2" s="306"/>
      <c r="D2" s="306"/>
      <c r="E2" s="306"/>
    </row>
    <row r="3" spans="1:6" ht="21.95" customHeight="1" x14ac:dyDescent="0.25">
      <c r="A3" s="307" t="s">
        <v>345</v>
      </c>
      <c r="B3" s="307"/>
      <c r="C3" s="307"/>
      <c r="D3" s="307"/>
      <c r="E3" s="307"/>
    </row>
    <row r="4" spans="1:6" ht="21.95" customHeight="1" x14ac:dyDescent="0.25">
      <c r="A4" s="306" t="s">
        <v>346</v>
      </c>
      <c r="B4" s="306"/>
      <c r="C4" s="306"/>
      <c r="D4" s="254" t="s">
        <v>347</v>
      </c>
      <c r="E4" s="131" t="s">
        <v>39</v>
      </c>
    </row>
    <row r="5" spans="1:6" s="104" customFormat="1" ht="21.95" customHeight="1" x14ac:dyDescent="0.25">
      <c r="A5" s="132" t="s">
        <v>483</v>
      </c>
      <c r="B5" s="132" t="s">
        <v>484</v>
      </c>
      <c r="C5" s="132" t="s">
        <v>485</v>
      </c>
      <c r="D5" s="133"/>
      <c r="E5" s="134"/>
      <c r="F5"/>
    </row>
    <row r="6" spans="1:6" ht="25.5" x14ac:dyDescent="0.25">
      <c r="A6" s="135" t="s">
        <v>338</v>
      </c>
      <c r="B6" s="136" t="s">
        <v>348</v>
      </c>
      <c r="C6" s="136" t="s">
        <v>348</v>
      </c>
      <c r="D6" s="137" t="s">
        <v>41</v>
      </c>
      <c r="E6" s="144" t="s">
        <v>349</v>
      </c>
    </row>
    <row r="7" spans="1:6" ht="15.75" x14ac:dyDescent="0.25">
      <c r="A7" s="136" t="s">
        <v>338</v>
      </c>
      <c r="B7" s="138" t="s">
        <v>350</v>
      </c>
      <c r="C7" s="136" t="s">
        <v>415</v>
      </c>
      <c r="D7" s="139" t="s">
        <v>42</v>
      </c>
      <c r="E7" s="260"/>
    </row>
    <row r="8" spans="1:6" ht="38.25" x14ac:dyDescent="0.25">
      <c r="A8" s="136" t="s">
        <v>338</v>
      </c>
      <c r="B8" s="136" t="s">
        <v>350</v>
      </c>
      <c r="C8" s="140" t="s">
        <v>338</v>
      </c>
      <c r="D8" s="141" t="s">
        <v>561</v>
      </c>
      <c r="E8" s="148" t="s">
        <v>712</v>
      </c>
    </row>
    <row r="9" spans="1:6" ht="25.5" x14ac:dyDescent="0.25">
      <c r="A9" s="136" t="s">
        <v>338</v>
      </c>
      <c r="B9" s="136" t="s">
        <v>350</v>
      </c>
      <c r="C9" s="140" t="s">
        <v>339</v>
      </c>
      <c r="D9" s="142" t="s">
        <v>562</v>
      </c>
      <c r="E9" s="148" t="s">
        <v>713</v>
      </c>
    </row>
    <row r="10" spans="1:6" ht="51" x14ac:dyDescent="0.25">
      <c r="A10" s="136" t="s">
        <v>338</v>
      </c>
      <c r="B10" s="136" t="s">
        <v>350</v>
      </c>
      <c r="C10" s="140" t="s">
        <v>340</v>
      </c>
      <c r="D10" s="141" t="s">
        <v>563</v>
      </c>
      <c r="E10" s="148" t="s">
        <v>796</v>
      </c>
    </row>
    <row r="11" spans="1:6" ht="25.5" x14ac:dyDescent="0.25">
      <c r="A11" s="136" t="s">
        <v>338</v>
      </c>
      <c r="B11" s="136" t="s">
        <v>350</v>
      </c>
      <c r="C11" s="140" t="s">
        <v>341</v>
      </c>
      <c r="D11" s="141" t="s">
        <v>564</v>
      </c>
      <c r="E11" s="148" t="s">
        <v>714</v>
      </c>
    </row>
    <row r="12" spans="1:6" ht="25.5" x14ac:dyDescent="0.25">
      <c r="A12" s="136"/>
      <c r="B12" s="136" t="s">
        <v>348</v>
      </c>
      <c r="C12" s="136" t="s">
        <v>348</v>
      </c>
      <c r="D12" s="143" t="s">
        <v>353</v>
      </c>
      <c r="E12" s="261" t="s">
        <v>715</v>
      </c>
    </row>
    <row r="13" spans="1:6" x14ac:dyDescent="0.25">
      <c r="A13" s="136"/>
      <c r="B13" s="136" t="s">
        <v>348</v>
      </c>
      <c r="C13" s="136" t="s">
        <v>348</v>
      </c>
      <c r="D13" s="144"/>
      <c r="E13" s="260"/>
    </row>
    <row r="14" spans="1:6" ht="15.75" x14ac:dyDescent="0.25">
      <c r="A14" s="136" t="s">
        <v>338</v>
      </c>
      <c r="B14" s="138" t="s">
        <v>351</v>
      </c>
      <c r="C14" s="136" t="s">
        <v>415</v>
      </c>
      <c r="D14" s="139" t="s">
        <v>47</v>
      </c>
      <c r="E14" s="260"/>
    </row>
    <row r="15" spans="1:6" x14ac:dyDescent="0.25">
      <c r="A15" s="136" t="s">
        <v>338</v>
      </c>
      <c r="B15" s="136" t="s">
        <v>351</v>
      </c>
      <c r="C15" s="140" t="s">
        <v>338</v>
      </c>
      <c r="D15" s="141" t="s">
        <v>565</v>
      </c>
      <c r="E15" s="148" t="s">
        <v>716</v>
      </c>
    </row>
    <row r="16" spans="1:6" ht="38.25" x14ac:dyDescent="0.25">
      <c r="A16" s="136" t="s">
        <v>338</v>
      </c>
      <c r="B16" s="136" t="s">
        <v>351</v>
      </c>
      <c r="C16" s="140" t="s">
        <v>339</v>
      </c>
      <c r="D16" s="141" t="s">
        <v>566</v>
      </c>
      <c r="E16" s="148" t="s">
        <v>717</v>
      </c>
    </row>
    <row r="17" spans="1:5" x14ac:dyDescent="0.25">
      <c r="A17" s="136"/>
      <c r="B17" s="136" t="s">
        <v>348</v>
      </c>
      <c r="C17" s="136" t="s">
        <v>348</v>
      </c>
      <c r="D17" s="144"/>
      <c r="E17" s="148"/>
    </row>
    <row r="18" spans="1:5" ht="15.75" x14ac:dyDescent="0.25">
      <c r="A18" s="136" t="s">
        <v>338</v>
      </c>
      <c r="B18" s="138" t="s">
        <v>352</v>
      </c>
      <c r="C18" s="136" t="s">
        <v>415</v>
      </c>
      <c r="D18" s="139" t="s">
        <v>48</v>
      </c>
      <c r="E18" s="148"/>
    </row>
    <row r="19" spans="1:5" ht="51" x14ac:dyDescent="0.25">
      <c r="A19" s="136" t="s">
        <v>338</v>
      </c>
      <c r="B19" s="136" t="s">
        <v>352</v>
      </c>
      <c r="C19" s="140" t="s">
        <v>338</v>
      </c>
      <c r="D19" s="141" t="s">
        <v>567</v>
      </c>
      <c r="E19" s="148" t="s">
        <v>775</v>
      </c>
    </row>
    <row r="20" spans="1:5" ht="38.25" x14ac:dyDescent="0.25">
      <c r="A20" s="136" t="s">
        <v>338</v>
      </c>
      <c r="B20" s="136" t="s">
        <v>352</v>
      </c>
      <c r="C20" s="140" t="s">
        <v>339</v>
      </c>
      <c r="D20" s="141" t="s">
        <v>568</v>
      </c>
      <c r="E20" s="148" t="s">
        <v>718</v>
      </c>
    </row>
    <row r="21" spans="1:5" ht="25.5" x14ac:dyDescent="0.25">
      <c r="A21" s="136" t="s">
        <v>338</v>
      </c>
      <c r="B21" s="136" t="s">
        <v>352</v>
      </c>
      <c r="C21" s="140" t="s">
        <v>340</v>
      </c>
      <c r="D21" s="141" t="s">
        <v>569</v>
      </c>
      <c r="E21" s="148" t="s">
        <v>719</v>
      </c>
    </row>
    <row r="22" spans="1:5" ht="76.5" x14ac:dyDescent="0.25">
      <c r="A22" s="136"/>
      <c r="B22" s="136" t="s">
        <v>348</v>
      </c>
      <c r="C22" s="136" t="s">
        <v>348</v>
      </c>
      <c r="D22" s="143" t="s">
        <v>353</v>
      </c>
      <c r="E22" s="261" t="s">
        <v>570</v>
      </c>
    </row>
    <row r="23" spans="1:5" x14ac:dyDescent="0.25">
      <c r="A23" s="136"/>
      <c r="B23" s="136" t="s">
        <v>348</v>
      </c>
      <c r="C23" s="136" t="s">
        <v>348</v>
      </c>
      <c r="D23" s="145"/>
      <c r="E23" s="148"/>
    </row>
    <row r="24" spans="1:5" ht="15.75" x14ac:dyDescent="0.25">
      <c r="A24" s="136" t="s">
        <v>338</v>
      </c>
      <c r="B24" s="138" t="s">
        <v>354</v>
      </c>
      <c r="C24" s="136" t="s">
        <v>415</v>
      </c>
      <c r="D24" s="139" t="s">
        <v>49</v>
      </c>
      <c r="E24" s="148"/>
    </row>
    <row r="25" spans="1:5" ht="25.5" x14ac:dyDescent="0.25">
      <c r="A25" s="136" t="s">
        <v>338</v>
      </c>
      <c r="B25" s="136" t="s">
        <v>354</v>
      </c>
      <c r="C25" s="140" t="s">
        <v>338</v>
      </c>
      <c r="D25" s="141" t="s">
        <v>571</v>
      </c>
      <c r="E25" s="148" t="s">
        <v>795</v>
      </c>
    </row>
    <row r="26" spans="1:5" x14ac:dyDescent="0.25">
      <c r="A26" s="136" t="s">
        <v>338</v>
      </c>
      <c r="B26" s="136" t="s">
        <v>354</v>
      </c>
      <c r="C26" s="140" t="s">
        <v>339</v>
      </c>
      <c r="D26" s="141" t="s">
        <v>54</v>
      </c>
      <c r="E26" s="148"/>
    </row>
    <row r="27" spans="1:5" x14ac:dyDescent="0.25">
      <c r="A27" s="136" t="s">
        <v>338</v>
      </c>
      <c r="B27" s="136" t="s">
        <v>354</v>
      </c>
      <c r="C27" s="140" t="s">
        <v>340</v>
      </c>
      <c r="D27" s="141" t="s">
        <v>572</v>
      </c>
      <c r="E27" s="148" t="s">
        <v>720</v>
      </c>
    </row>
    <row r="28" spans="1:5" x14ac:dyDescent="0.25">
      <c r="A28" s="136" t="s">
        <v>338</v>
      </c>
      <c r="B28" s="136" t="s">
        <v>354</v>
      </c>
      <c r="C28" s="140" t="s">
        <v>341</v>
      </c>
      <c r="D28" s="141" t="s">
        <v>573</v>
      </c>
      <c r="E28" s="148" t="s">
        <v>721</v>
      </c>
    </row>
    <row r="29" spans="1:5" x14ac:dyDescent="0.25">
      <c r="A29" s="136" t="s">
        <v>338</v>
      </c>
      <c r="B29" s="136" t="s">
        <v>354</v>
      </c>
      <c r="C29" s="140" t="s">
        <v>342</v>
      </c>
      <c r="D29" s="141" t="s">
        <v>574</v>
      </c>
      <c r="E29" s="148" t="s">
        <v>722</v>
      </c>
    </row>
    <row r="30" spans="1:5" ht="25.5" x14ac:dyDescent="0.25">
      <c r="A30" s="136" t="s">
        <v>338</v>
      </c>
      <c r="B30" s="136" t="s">
        <v>354</v>
      </c>
      <c r="C30" s="140" t="s">
        <v>343</v>
      </c>
      <c r="D30" s="141" t="s">
        <v>723</v>
      </c>
      <c r="E30" s="148" t="s">
        <v>791</v>
      </c>
    </row>
    <row r="31" spans="1:5" x14ac:dyDescent="0.25">
      <c r="A31" s="136"/>
      <c r="B31" s="136" t="s">
        <v>348</v>
      </c>
      <c r="C31" s="136" t="s">
        <v>348</v>
      </c>
      <c r="D31" s="146"/>
      <c r="E31" s="260"/>
    </row>
    <row r="32" spans="1:5" ht="15.75" x14ac:dyDescent="0.25">
      <c r="A32" s="136" t="s">
        <v>338</v>
      </c>
      <c r="B32" s="138" t="s">
        <v>355</v>
      </c>
      <c r="C32" s="136" t="s">
        <v>415</v>
      </c>
      <c r="D32" s="139" t="s">
        <v>50</v>
      </c>
      <c r="E32" s="148"/>
    </row>
    <row r="33" spans="1:5" ht="25.5" x14ac:dyDescent="0.25">
      <c r="A33" s="136" t="s">
        <v>338</v>
      </c>
      <c r="B33" s="136" t="s">
        <v>355</v>
      </c>
      <c r="C33" s="140" t="s">
        <v>338</v>
      </c>
      <c r="D33" s="141" t="s">
        <v>575</v>
      </c>
      <c r="E33" s="148" t="s">
        <v>776</v>
      </c>
    </row>
    <row r="34" spans="1:5" x14ac:dyDescent="0.25">
      <c r="A34" s="136" t="s">
        <v>338</v>
      </c>
      <c r="B34" s="136" t="s">
        <v>355</v>
      </c>
      <c r="C34" s="140" t="s">
        <v>339</v>
      </c>
      <c r="D34" s="141" t="s">
        <v>576</v>
      </c>
      <c r="E34" s="148" t="s">
        <v>724</v>
      </c>
    </row>
    <row r="35" spans="1:5" x14ac:dyDescent="0.25">
      <c r="A35" s="136" t="s">
        <v>338</v>
      </c>
      <c r="B35" s="136" t="s">
        <v>355</v>
      </c>
      <c r="C35" s="140" t="s">
        <v>340</v>
      </c>
      <c r="D35" s="141" t="s">
        <v>577</v>
      </c>
      <c r="E35" s="148" t="s">
        <v>725</v>
      </c>
    </row>
    <row r="36" spans="1:5" x14ac:dyDescent="0.25">
      <c r="A36" s="136" t="s">
        <v>338</v>
      </c>
      <c r="B36" s="136" t="s">
        <v>355</v>
      </c>
      <c r="C36" s="140" t="s">
        <v>341</v>
      </c>
      <c r="D36" s="141" t="s">
        <v>578</v>
      </c>
      <c r="E36" s="148" t="s">
        <v>726</v>
      </c>
    </row>
    <row r="37" spans="1:5" ht="25.5" x14ac:dyDescent="0.25">
      <c r="A37" s="136" t="s">
        <v>338</v>
      </c>
      <c r="B37" s="136" t="s">
        <v>355</v>
      </c>
      <c r="C37" s="140" t="s">
        <v>342</v>
      </c>
      <c r="D37" s="141" t="s">
        <v>64</v>
      </c>
      <c r="E37" s="148" t="s">
        <v>782</v>
      </c>
    </row>
    <row r="38" spans="1:5" x14ac:dyDescent="0.25">
      <c r="A38" s="136" t="s">
        <v>338</v>
      </c>
      <c r="B38" s="136" t="s">
        <v>355</v>
      </c>
      <c r="C38" s="140" t="s">
        <v>343</v>
      </c>
      <c r="D38" s="141" t="s">
        <v>579</v>
      </c>
      <c r="E38" s="148" t="s">
        <v>727</v>
      </c>
    </row>
    <row r="39" spans="1:5" x14ac:dyDescent="0.25">
      <c r="A39" s="136"/>
      <c r="B39" s="136" t="s">
        <v>348</v>
      </c>
      <c r="C39" s="136" t="s">
        <v>348</v>
      </c>
      <c r="D39" s="144"/>
      <c r="E39" s="260"/>
    </row>
    <row r="40" spans="1:5" ht="31.5" x14ac:dyDescent="0.25">
      <c r="A40" s="136" t="s">
        <v>338</v>
      </c>
      <c r="B40" s="138" t="s">
        <v>356</v>
      </c>
      <c r="C40" s="136" t="s">
        <v>415</v>
      </c>
      <c r="D40" s="139" t="s">
        <v>580</v>
      </c>
      <c r="E40" s="260"/>
    </row>
    <row r="41" spans="1:5" x14ac:dyDescent="0.25">
      <c r="A41" s="136" t="s">
        <v>338</v>
      </c>
      <c r="B41" s="136" t="s">
        <v>356</v>
      </c>
      <c r="C41" s="140" t="s">
        <v>338</v>
      </c>
      <c r="D41" s="141" t="s">
        <v>67</v>
      </c>
      <c r="E41" s="144" t="s">
        <v>728</v>
      </c>
    </row>
    <row r="42" spans="1:5" x14ac:dyDescent="0.25">
      <c r="A42" s="136" t="s">
        <v>338</v>
      </c>
      <c r="B42" s="136" t="s">
        <v>356</v>
      </c>
      <c r="C42" s="140" t="s">
        <v>339</v>
      </c>
      <c r="D42" s="141" t="s">
        <v>581</v>
      </c>
      <c r="E42" s="148" t="s">
        <v>729</v>
      </c>
    </row>
    <row r="43" spans="1:5" ht="25.5" x14ac:dyDescent="0.25">
      <c r="A43" s="136"/>
      <c r="B43" s="136" t="s">
        <v>348</v>
      </c>
      <c r="C43" s="136" t="s">
        <v>348</v>
      </c>
      <c r="D43" s="143" t="s">
        <v>357</v>
      </c>
      <c r="E43" s="261" t="s">
        <v>730</v>
      </c>
    </row>
    <row r="44" spans="1:5" x14ac:dyDescent="0.25">
      <c r="A44" s="136"/>
      <c r="B44" s="136" t="s">
        <v>348</v>
      </c>
      <c r="C44" s="136" t="s">
        <v>348</v>
      </c>
      <c r="D44" s="144"/>
      <c r="E44" s="148"/>
    </row>
    <row r="45" spans="1:5" ht="15.75" x14ac:dyDescent="0.25">
      <c r="A45" s="136" t="s">
        <v>338</v>
      </c>
      <c r="B45" s="138" t="s">
        <v>358</v>
      </c>
      <c r="C45" s="136" t="s">
        <v>415</v>
      </c>
      <c r="D45" s="139" t="s">
        <v>51</v>
      </c>
      <c r="E45" s="148"/>
    </row>
    <row r="46" spans="1:5" ht="28.5" x14ac:dyDescent="0.25">
      <c r="A46" s="136" t="s">
        <v>338</v>
      </c>
      <c r="B46" s="136" t="s">
        <v>358</v>
      </c>
      <c r="C46" s="140" t="s">
        <v>338</v>
      </c>
      <c r="D46" s="141" t="s">
        <v>582</v>
      </c>
      <c r="E46" s="148" t="s">
        <v>731</v>
      </c>
    </row>
    <row r="47" spans="1:5" x14ac:dyDescent="0.25">
      <c r="A47" s="136" t="s">
        <v>338</v>
      </c>
      <c r="B47" s="136" t="s">
        <v>358</v>
      </c>
      <c r="C47" s="140" t="s">
        <v>339</v>
      </c>
      <c r="D47" s="141" t="s">
        <v>583</v>
      </c>
      <c r="E47" s="148" t="s">
        <v>732</v>
      </c>
    </row>
    <row r="48" spans="1:5" ht="25.5" x14ac:dyDescent="0.25">
      <c r="A48" s="136" t="s">
        <v>338</v>
      </c>
      <c r="B48" s="136" t="s">
        <v>358</v>
      </c>
      <c r="C48" s="140" t="s">
        <v>340</v>
      </c>
      <c r="D48" s="141" t="s">
        <v>584</v>
      </c>
      <c r="E48" s="148" t="s">
        <v>733</v>
      </c>
    </row>
    <row r="49" spans="1:5" x14ac:dyDescent="0.25">
      <c r="A49" s="136" t="s">
        <v>338</v>
      </c>
      <c r="B49" s="136" t="s">
        <v>358</v>
      </c>
      <c r="C49" s="140" t="s">
        <v>341</v>
      </c>
      <c r="D49" s="141" t="s">
        <v>74</v>
      </c>
      <c r="E49" s="148"/>
    </row>
    <row r="50" spans="1:5" x14ac:dyDescent="0.25">
      <c r="A50" s="136"/>
      <c r="B50" s="136" t="s">
        <v>348</v>
      </c>
      <c r="C50" s="136" t="s">
        <v>348</v>
      </c>
      <c r="D50" s="143" t="s">
        <v>357</v>
      </c>
      <c r="E50" s="261" t="s">
        <v>443</v>
      </c>
    </row>
    <row r="51" spans="1:5" x14ac:dyDescent="0.25">
      <c r="A51" s="136"/>
      <c r="B51" s="136" t="s">
        <v>348</v>
      </c>
      <c r="C51" s="136" t="s">
        <v>348</v>
      </c>
      <c r="D51" s="144"/>
      <c r="E51" s="148"/>
    </row>
    <row r="52" spans="1:5" ht="25.5" x14ac:dyDescent="0.25">
      <c r="A52" s="136" t="s">
        <v>338</v>
      </c>
      <c r="B52" s="138" t="s">
        <v>359</v>
      </c>
      <c r="C52" s="136" t="s">
        <v>415</v>
      </c>
      <c r="D52" s="139" t="s">
        <v>52</v>
      </c>
      <c r="E52" s="148" t="s">
        <v>734</v>
      </c>
    </row>
    <row r="53" spans="1:5" ht="25.5" x14ac:dyDescent="0.25">
      <c r="A53" s="136"/>
      <c r="B53" s="136" t="s">
        <v>348</v>
      </c>
      <c r="C53" s="136"/>
      <c r="D53" s="143" t="s">
        <v>353</v>
      </c>
      <c r="E53" s="261" t="s">
        <v>735</v>
      </c>
    </row>
    <row r="54" spans="1:5" x14ac:dyDescent="0.25">
      <c r="A54" s="136"/>
      <c r="B54" s="136" t="s">
        <v>348</v>
      </c>
      <c r="C54" s="136"/>
      <c r="D54" s="144"/>
      <c r="E54" s="148"/>
    </row>
    <row r="55" spans="1:5" ht="15.75" x14ac:dyDescent="0.25">
      <c r="A55" s="136" t="s">
        <v>338</v>
      </c>
      <c r="B55" s="138" t="s">
        <v>360</v>
      </c>
      <c r="C55" s="136" t="s">
        <v>415</v>
      </c>
      <c r="D55" s="139" t="s">
        <v>53</v>
      </c>
      <c r="E55" s="148"/>
    </row>
    <row r="56" spans="1:5" x14ac:dyDescent="0.25">
      <c r="A56" s="136" t="s">
        <v>338</v>
      </c>
      <c r="B56" s="136" t="s">
        <v>360</v>
      </c>
      <c r="C56" s="140" t="s">
        <v>338</v>
      </c>
      <c r="D56" s="141" t="s">
        <v>585</v>
      </c>
      <c r="E56" s="148" t="s">
        <v>736</v>
      </c>
    </row>
    <row r="57" spans="1:5" ht="51" x14ac:dyDescent="0.25">
      <c r="A57" s="136" t="s">
        <v>338</v>
      </c>
      <c r="B57" s="136" t="s">
        <v>360</v>
      </c>
      <c r="C57" s="140" t="s">
        <v>339</v>
      </c>
      <c r="D57" s="141" t="s">
        <v>586</v>
      </c>
      <c r="E57" s="148" t="s">
        <v>737</v>
      </c>
    </row>
    <row r="58" spans="1:5" x14ac:dyDescent="0.25">
      <c r="A58" s="136" t="s">
        <v>338</v>
      </c>
      <c r="B58" s="136" t="s">
        <v>360</v>
      </c>
      <c r="C58" s="140" t="s">
        <v>340</v>
      </c>
      <c r="D58" s="141" t="s">
        <v>587</v>
      </c>
      <c r="E58" s="148" t="s">
        <v>738</v>
      </c>
    </row>
    <row r="59" spans="1:5" x14ac:dyDescent="0.25">
      <c r="A59" s="136" t="s">
        <v>338</v>
      </c>
      <c r="B59" s="136" t="s">
        <v>360</v>
      </c>
      <c r="C59" s="140" t="s">
        <v>341</v>
      </c>
      <c r="D59" s="141" t="s">
        <v>588</v>
      </c>
      <c r="E59" s="148" t="s">
        <v>739</v>
      </c>
    </row>
    <row r="60" spans="1:5" x14ac:dyDescent="0.25">
      <c r="A60" s="136"/>
      <c r="B60" s="136" t="s">
        <v>348</v>
      </c>
      <c r="C60" s="136"/>
      <c r="D60" s="144"/>
      <c r="E60" s="148"/>
    </row>
    <row r="61" spans="1:5" ht="25.5" x14ac:dyDescent="0.25">
      <c r="A61" s="136" t="s">
        <v>338</v>
      </c>
      <c r="B61" s="138" t="s">
        <v>361</v>
      </c>
      <c r="C61" s="136" t="s">
        <v>415</v>
      </c>
      <c r="D61" s="139" t="s">
        <v>55</v>
      </c>
      <c r="E61" s="148" t="s">
        <v>740</v>
      </c>
    </row>
    <row r="62" spans="1:5" x14ac:dyDescent="0.25">
      <c r="A62" s="136" t="s">
        <v>338</v>
      </c>
      <c r="B62" s="136" t="s">
        <v>361</v>
      </c>
      <c r="C62" s="140" t="s">
        <v>338</v>
      </c>
      <c r="D62" s="141" t="s">
        <v>83</v>
      </c>
      <c r="E62" s="148"/>
    </row>
    <row r="63" spans="1:5" x14ac:dyDescent="0.25">
      <c r="A63" s="136" t="s">
        <v>338</v>
      </c>
      <c r="B63" s="136" t="s">
        <v>361</v>
      </c>
      <c r="C63" s="140" t="s">
        <v>339</v>
      </c>
      <c r="D63" s="141" t="s">
        <v>86</v>
      </c>
      <c r="E63" s="148"/>
    </row>
    <row r="64" spans="1:5" ht="38.25" x14ac:dyDescent="0.25">
      <c r="A64" s="136" t="s">
        <v>338</v>
      </c>
      <c r="B64" s="136" t="s">
        <v>361</v>
      </c>
      <c r="C64" s="140" t="s">
        <v>340</v>
      </c>
      <c r="D64" s="141" t="s">
        <v>741</v>
      </c>
      <c r="E64" s="148" t="s">
        <v>774</v>
      </c>
    </row>
    <row r="65" spans="1:5" ht="25.5" x14ac:dyDescent="0.25">
      <c r="A65" s="136" t="s">
        <v>338</v>
      </c>
      <c r="B65" s="136" t="s">
        <v>361</v>
      </c>
      <c r="C65" s="140" t="s">
        <v>341</v>
      </c>
      <c r="D65" s="141" t="s">
        <v>589</v>
      </c>
      <c r="E65" s="148" t="s">
        <v>742</v>
      </c>
    </row>
    <row r="66" spans="1:5" ht="25.5" x14ac:dyDescent="0.25">
      <c r="A66" s="136" t="s">
        <v>338</v>
      </c>
      <c r="B66" s="136" t="s">
        <v>361</v>
      </c>
      <c r="C66" s="140" t="s">
        <v>342</v>
      </c>
      <c r="D66" s="141" t="s">
        <v>590</v>
      </c>
      <c r="E66" s="148" t="s">
        <v>743</v>
      </c>
    </row>
    <row r="67" spans="1:5" x14ac:dyDescent="0.25">
      <c r="A67" s="136"/>
      <c r="B67" s="136" t="s">
        <v>348</v>
      </c>
      <c r="C67" s="136"/>
      <c r="D67" s="147"/>
      <c r="E67" s="148"/>
    </row>
    <row r="68" spans="1:5" ht="31.5" x14ac:dyDescent="0.25">
      <c r="A68" s="136" t="s">
        <v>338</v>
      </c>
      <c r="B68" s="138" t="s">
        <v>362</v>
      </c>
      <c r="C68" s="136" t="s">
        <v>415</v>
      </c>
      <c r="D68" s="139" t="s">
        <v>56</v>
      </c>
      <c r="E68" s="148"/>
    </row>
    <row r="69" spans="1:5" x14ac:dyDescent="0.25">
      <c r="A69" s="136" t="s">
        <v>338</v>
      </c>
      <c r="B69" s="136" t="s">
        <v>362</v>
      </c>
      <c r="C69" s="140" t="s">
        <v>338</v>
      </c>
      <c r="D69" s="141" t="s">
        <v>591</v>
      </c>
      <c r="E69" s="148" t="s">
        <v>744</v>
      </c>
    </row>
    <row r="70" spans="1:5" ht="63.75" x14ac:dyDescent="0.25">
      <c r="A70" s="136" t="s">
        <v>338</v>
      </c>
      <c r="B70" s="136" t="s">
        <v>362</v>
      </c>
      <c r="C70" s="140" t="s">
        <v>339</v>
      </c>
      <c r="D70" s="141" t="s">
        <v>592</v>
      </c>
      <c r="E70" s="148" t="s">
        <v>794</v>
      </c>
    </row>
    <row r="71" spans="1:5" x14ac:dyDescent="0.25">
      <c r="A71" s="136"/>
      <c r="B71" s="136" t="s">
        <v>348</v>
      </c>
      <c r="C71" s="136"/>
      <c r="D71" s="143" t="s">
        <v>353</v>
      </c>
      <c r="E71" s="261" t="s">
        <v>745</v>
      </c>
    </row>
    <row r="72" spans="1:5" x14ac:dyDescent="0.25">
      <c r="A72" s="136"/>
      <c r="B72" s="136" t="s">
        <v>348</v>
      </c>
      <c r="C72" s="136"/>
      <c r="D72" s="144"/>
      <c r="E72" s="148"/>
    </row>
    <row r="73" spans="1:5" ht="63.75" x14ac:dyDescent="0.25">
      <c r="A73" s="136" t="s">
        <v>338</v>
      </c>
      <c r="B73" s="138" t="s">
        <v>363</v>
      </c>
      <c r="C73" s="136" t="s">
        <v>415</v>
      </c>
      <c r="D73" s="139" t="s">
        <v>57</v>
      </c>
      <c r="E73" s="148" t="s">
        <v>746</v>
      </c>
    </row>
    <row r="74" spans="1:5" x14ac:dyDescent="0.25">
      <c r="A74" s="136"/>
      <c r="B74" s="136" t="s">
        <v>348</v>
      </c>
      <c r="C74" s="136"/>
      <c r="D74" s="144"/>
      <c r="E74" s="148"/>
    </row>
    <row r="75" spans="1:5" ht="51" x14ac:dyDescent="0.25">
      <c r="A75" s="135" t="s">
        <v>339</v>
      </c>
      <c r="B75" s="136" t="s">
        <v>348</v>
      </c>
      <c r="C75" s="136"/>
      <c r="D75" s="137" t="s">
        <v>43</v>
      </c>
      <c r="E75" s="148" t="s">
        <v>747</v>
      </c>
    </row>
    <row r="76" spans="1:5" ht="38.25" x14ac:dyDescent="0.25">
      <c r="A76" s="136" t="s">
        <v>348</v>
      </c>
      <c r="B76" s="136" t="s">
        <v>348</v>
      </c>
      <c r="C76" s="136"/>
      <c r="D76" s="144"/>
      <c r="E76" s="148" t="s">
        <v>789</v>
      </c>
    </row>
    <row r="77" spans="1:5" x14ac:dyDescent="0.25">
      <c r="A77" s="136" t="s">
        <v>348</v>
      </c>
      <c r="B77" s="136" t="s">
        <v>348</v>
      </c>
      <c r="C77" s="136"/>
      <c r="D77" s="144"/>
      <c r="E77" s="148"/>
    </row>
    <row r="78" spans="1:5" ht="15.75" x14ac:dyDescent="0.25">
      <c r="A78" s="136" t="s">
        <v>339</v>
      </c>
      <c r="B78" s="138" t="s">
        <v>350</v>
      </c>
      <c r="C78" s="136" t="s">
        <v>415</v>
      </c>
      <c r="D78" s="139" t="s">
        <v>58</v>
      </c>
      <c r="E78" s="148"/>
    </row>
    <row r="79" spans="1:5" ht="38.25" x14ac:dyDescent="0.25">
      <c r="A79" s="136" t="s">
        <v>339</v>
      </c>
      <c r="B79" s="136" t="s">
        <v>350</v>
      </c>
      <c r="C79" s="140" t="s">
        <v>338</v>
      </c>
      <c r="D79" s="141" t="s">
        <v>593</v>
      </c>
      <c r="E79" s="148" t="s">
        <v>748</v>
      </c>
    </row>
    <row r="80" spans="1:5" ht="25.5" x14ac:dyDescent="0.25">
      <c r="A80" s="136" t="s">
        <v>339</v>
      </c>
      <c r="B80" s="136" t="s">
        <v>350</v>
      </c>
      <c r="C80" s="140" t="s">
        <v>339</v>
      </c>
      <c r="D80" s="141" t="s">
        <v>594</v>
      </c>
      <c r="E80" s="148" t="s">
        <v>749</v>
      </c>
    </row>
    <row r="81" spans="1:6" ht="25.5" x14ac:dyDescent="0.25">
      <c r="A81" s="136" t="s">
        <v>339</v>
      </c>
      <c r="B81" s="136" t="s">
        <v>350</v>
      </c>
      <c r="C81" s="140" t="s">
        <v>340</v>
      </c>
      <c r="D81" s="141" t="s">
        <v>595</v>
      </c>
      <c r="E81" s="148" t="s">
        <v>750</v>
      </c>
    </row>
    <row r="82" spans="1:6" s="258" customFormat="1" x14ac:dyDescent="0.25">
      <c r="A82" s="255"/>
      <c r="B82" s="255"/>
      <c r="C82" s="255"/>
      <c r="D82" s="256"/>
      <c r="E82" s="262"/>
      <c r="F82" s="257"/>
    </row>
    <row r="83" spans="1:6" ht="31.5" x14ac:dyDescent="0.25">
      <c r="A83" s="136" t="s">
        <v>339</v>
      </c>
      <c r="B83" s="138" t="s">
        <v>351</v>
      </c>
      <c r="C83" s="136" t="s">
        <v>415</v>
      </c>
      <c r="D83" s="139" t="s">
        <v>59</v>
      </c>
      <c r="E83" s="148" t="s">
        <v>751</v>
      </c>
    </row>
    <row r="84" spans="1:6" x14ac:dyDescent="0.25">
      <c r="A84" s="136" t="s">
        <v>339</v>
      </c>
      <c r="B84" s="136" t="s">
        <v>351</v>
      </c>
      <c r="C84" s="140" t="s">
        <v>338</v>
      </c>
      <c r="D84" s="141" t="s">
        <v>93</v>
      </c>
      <c r="E84" s="148"/>
    </row>
    <row r="85" spans="1:6" x14ac:dyDescent="0.25">
      <c r="A85" s="136" t="s">
        <v>339</v>
      </c>
      <c r="B85" s="136" t="s">
        <v>351</v>
      </c>
      <c r="C85" s="140" t="s">
        <v>339</v>
      </c>
      <c r="D85" s="141" t="s">
        <v>596</v>
      </c>
      <c r="E85" s="148"/>
    </row>
    <row r="86" spans="1:6" x14ac:dyDescent="0.25">
      <c r="A86" s="136" t="s">
        <v>339</v>
      </c>
      <c r="B86" s="136" t="s">
        <v>351</v>
      </c>
      <c r="C86" s="140" t="s">
        <v>340</v>
      </c>
      <c r="D86" s="141" t="s">
        <v>94</v>
      </c>
      <c r="E86" s="148"/>
    </row>
    <row r="87" spans="1:6" ht="25.5" x14ac:dyDescent="0.25">
      <c r="A87" s="136" t="s">
        <v>339</v>
      </c>
      <c r="B87" s="136" t="s">
        <v>351</v>
      </c>
      <c r="C87" s="140" t="s">
        <v>341</v>
      </c>
      <c r="D87" s="141" t="s">
        <v>95</v>
      </c>
      <c r="E87" s="148" t="s">
        <v>752</v>
      </c>
    </row>
    <row r="88" spans="1:6" ht="25.5" x14ac:dyDescent="0.25">
      <c r="A88" s="136"/>
      <c r="B88" s="136" t="s">
        <v>348</v>
      </c>
      <c r="C88" s="136"/>
      <c r="D88" s="143" t="s">
        <v>353</v>
      </c>
      <c r="E88" s="261" t="s">
        <v>753</v>
      </c>
    </row>
    <row r="89" spans="1:6" x14ac:dyDescent="0.25">
      <c r="A89" s="136"/>
      <c r="B89" s="136" t="s">
        <v>348</v>
      </c>
      <c r="C89" s="136"/>
      <c r="D89" s="144"/>
      <c r="E89" s="148"/>
    </row>
    <row r="90" spans="1:6" ht="30.75" customHeight="1" x14ac:dyDescent="0.25">
      <c r="A90" s="136" t="s">
        <v>339</v>
      </c>
      <c r="B90" s="138" t="s">
        <v>352</v>
      </c>
      <c r="C90" s="136" t="s">
        <v>415</v>
      </c>
      <c r="D90" s="139" t="s">
        <v>60</v>
      </c>
      <c r="E90" s="144" t="s">
        <v>754</v>
      </c>
    </row>
    <row r="91" spans="1:6" x14ac:dyDescent="0.25">
      <c r="A91" s="136"/>
      <c r="B91" s="136" t="s">
        <v>348</v>
      </c>
      <c r="C91" s="136"/>
      <c r="D91" s="144"/>
      <c r="E91" s="148"/>
    </row>
    <row r="92" spans="1:6" ht="39" customHeight="1" x14ac:dyDescent="0.25">
      <c r="A92" s="136" t="s">
        <v>339</v>
      </c>
      <c r="B92" s="138" t="s">
        <v>354</v>
      </c>
      <c r="C92" s="136" t="s">
        <v>415</v>
      </c>
      <c r="D92" s="139" t="s">
        <v>444</v>
      </c>
      <c r="E92" s="144" t="s">
        <v>755</v>
      </c>
    </row>
    <row r="93" spans="1:6" x14ac:dyDescent="0.25">
      <c r="A93" s="136"/>
      <c r="B93" s="136" t="s">
        <v>348</v>
      </c>
      <c r="C93" s="136"/>
      <c r="D93" s="148"/>
      <c r="E93" s="148"/>
    </row>
    <row r="94" spans="1:6" ht="51" x14ac:dyDescent="0.25">
      <c r="A94" s="136" t="s">
        <v>339</v>
      </c>
      <c r="B94" s="138" t="s">
        <v>355</v>
      </c>
      <c r="C94" s="136" t="s">
        <v>415</v>
      </c>
      <c r="D94" s="139" t="s">
        <v>61</v>
      </c>
      <c r="E94" s="144" t="s">
        <v>756</v>
      </c>
    </row>
    <row r="95" spans="1:6" x14ac:dyDescent="0.25">
      <c r="A95" s="136"/>
      <c r="B95" s="136" t="s">
        <v>348</v>
      </c>
      <c r="C95" s="136"/>
      <c r="D95" s="148"/>
      <c r="E95" s="148"/>
    </row>
    <row r="96" spans="1:6" ht="76.5" x14ac:dyDescent="0.25">
      <c r="A96" s="136" t="s">
        <v>339</v>
      </c>
      <c r="B96" s="138" t="s">
        <v>356</v>
      </c>
      <c r="C96" s="136" t="s">
        <v>415</v>
      </c>
      <c r="D96" s="139" t="s">
        <v>62</v>
      </c>
      <c r="E96" s="144" t="s">
        <v>784</v>
      </c>
    </row>
    <row r="97" spans="1:6" x14ac:dyDescent="0.25">
      <c r="A97" s="136"/>
      <c r="B97" s="136" t="s">
        <v>348</v>
      </c>
      <c r="C97" s="136"/>
      <c r="D97" s="148"/>
      <c r="E97" s="148"/>
    </row>
    <row r="98" spans="1:6" ht="25.5" x14ac:dyDescent="0.25">
      <c r="A98" s="136" t="s">
        <v>339</v>
      </c>
      <c r="B98" s="138" t="s">
        <v>358</v>
      </c>
      <c r="C98" s="136" t="s">
        <v>415</v>
      </c>
      <c r="D98" s="139" t="s">
        <v>63</v>
      </c>
      <c r="E98" s="144" t="s">
        <v>364</v>
      </c>
    </row>
    <row r="99" spans="1:6" x14ac:dyDescent="0.25">
      <c r="A99" s="136"/>
      <c r="B99" s="136" t="s">
        <v>348</v>
      </c>
      <c r="C99" s="136"/>
      <c r="D99" s="143" t="s">
        <v>353</v>
      </c>
      <c r="E99" s="261" t="s">
        <v>757</v>
      </c>
    </row>
    <row r="100" spans="1:6" x14ac:dyDescent="0.25">
      <c r="A100" s="136"/>
      <c r="B100" s="136" t="s">
        <v>348</v>
      </c>
      <c r="C100" s="136"/>
      <c r="D100" s="149"/>
      <c r="E100" s="148"/>
    </row>
    <row r="101" spans="1:6" ht="15.75" x14ac:dyDescent="0.25">
      <c r="A101" s="136" t="s">
        <v>339</v>
      </c>
      <c r="B101" s="138" t="s">
        <v>359</v>
      </c>
      <c r="C101" s="136" t="s">
        <v>415</v>
      </c>
      <c r="D101" s="139" t="s">
        <v>65</v>
      </c>
      <c r="E101" s="148"/>
    </row>
    <row r="102" spans="1:6" ht="38.25" x14ac:dyDescent="0.25">
      <c r="A102" s="136" t="s">
        <v>339</v>
      </c>
      <c r="B102" s="136" t="s">
        <v>359</v>
      </c>
      <c r="C102" s="140" t="s">
        <v>338</v>
      </c>
      <c r="D102" s="141" t="s">
        <v>597</v>
      </c>
      <c r="E102" s="148" t="s">
        <v>758</v>
      </c>
    </row>
    <row r="103" spans="1:6" x14ac:dyDescent="0.25">
      <c r="A103" s="136" t="s">
        <v>339</v>
      </c>
      <c r="B103" s="136" t="s">
        <v>359</v>
      </c>
      <c r="C103" s="140" t="s">
        <v>339</v>
      </c>
      <c r="D103" s="141" t="s">
        <v>96</v>
      </c>
      <c r="E103" s="148"/>
    </row>
    <row r="104" spans="1:6" x14ac:dyDescent="0.25">
      <c r="A104" s="136"/>
      <c r="B104" s="136" t="s">
        <v>348</v>
      </c>
      <c r="C104" s="136"/>
      <c r="D104" s="143" t="s">
        <v>353</v>
      </c>
      <c r="E104" s="261" t="s">
        <v>759</v>
      </c>
    </row>
    <row r="105" spans="1:6" x14ac:dyDescent="0.25">
      <c r="A105" s="136"/>
      <c r="B105" s="136" t="s">
        <v>348</v>
      </c>
      <c r="C105" s="136"/>
      <c r="D105" s="148"/>
      <c r="E105" s="148"/>
    </row>
    <row r="106" spans="1:6" ht="38.25" x14ac:dyDescent="0.25">
      <c r="A106" s="136" t="s">
        <v>339</v>
      </c>
      <c r="B106" s="138" t="s">
        <v>360</v>
      </c>
      <c r="C106" s="136" t="s">
        <v>415</v>
      </c>
      <c r="D106" s="139" t="s">
        <v>66</v>
      </c>
      <c r="E106" s="144" t="s">
        <v>760</v>
      </c>
    </row>
    <row r="107" spans="1:6" x14ac:dyDescent="0.25">
      <c r="A107" s="136"/>
      <c r="B107" s="136" t="s">
        <v>348</v>
      </c>
      <c r="C107" s="136"/>
      <c r="D107" s="144"/>
      <c r="E107" s="148"/>
    </row>
    <row r="108" spans="1:6" ht="15.75" x14ac:dyDescent="0.25">
      <c r="A108" s="136" t="s">
        <v>339</v>
      </c>
      <c r="B108" s="138" t="s">
        <v>361</v>
      </c>
      <c r="C108" s="136" t="s">
        <v>415</v>
      </c>
      <c r="D108" s="139" t="s">
        <v>68</v>
      </c>
      <c r="E108" s="148"/>
    </row>
    <row r="109" spans="1:6" ht="25.5" x14ac:dyDescent="0.25">
      <c r="A109" s="136" t="s">
        <v>339</v>
      </c>
      <c r="B109" s="136" t="s">
        <v>361</v>
      </c>
      <c r="C109" s="140" t="s">
        <v>338</v>
      </c>
      <c r="D109" s="141" t="s">
        <v>598</v>
      </c>
      <c r="E109" s="148" t="s">
        <v>761</v>
      </c>
    </row>
    <row r="110" spans="1:6" ht="38.25" x14ac:dyDescent="0.25">
      <c r="A110" s="136" t="s">
        <v>339</v>
      </c>
      <c r="B110" s="136" t="s">
        <v>361</v>
      </c>
      <c r="C110" s="140" t="s">
        <v>339</v>
      </c>
      <c r="D110" s="141" t="s">
        <v>599</v>
      </c>
      <c r="E110" s="148" t="s">
        <v>762</v>
      </c>
    </row>
    <row r="111" spans="1:6" s="258" customFormat="1" x14ac:dyDescent="0.25">
      <c r="A111" s="255"/>
      <c r="B111" s="255" t="s">
        <v>348</v>
      </c>
      <c r="C111" s="255"/>
      <c r="D111" s="259"/>
      <c r="E111" s="262"/>
      <c r="F111" s="257"/>
    </row>
    <row r="112" spans="1:6" ht="15.75" x14ac:dyDescent="0.25">
      <c r="A112" s="136" t="s">
        <v>339</v>
      </c>
      <c r="B112" s="138" t="s">
        <v>362</v>
      </c>
      <c r="C112" s="136" t="s">
        <v>415</v>
      </c>
      <c r="D112" s="139" t="s">
        <v>69</v>
      </c>
      <c r="E112" s="148"/>
    </row>
    <row r="113" spans="1:6" ht="25.5" x14ac:dyDescent="0.25">
      <c r="A113" s="136" t="s">
        <v>339</v>
      </c>
      <c r="B113" s="136" t="s">
        <v>362</v>
      </c>
      <c r="C113" s="140" t="s">
        <v>338</v>
      </c>
      <c r="D113" s="141" t="s">
        <v>600</v>
      </c>
      <c r="E113" s="148" t="s">
        <v>790</v>
      </c>
    </row>
    <row r="114" spans="1:6" x14ac:dyDescent="0.25">
      <c r="A114" s="136" t="s">
        <v>339</v>
      </c>
      <c r="B114" s="136" t="s">
        <v>362</v>
      </c>
      <c r="C114" s="140" t="s">
        <v>339</v>
      </c>
      <c r="D114" s="141" t="s">
        <v>99</v>
      </c>
      <c r="E114" s="148" t="s">
        <v>763</v>
      </c>
    </row>
    <row r="115" spans="1:6" ht="28.5" x14ac:dyDescent="0.25">
      <c r="A115" s="136" t="s">
        <v>339</v>
      </c>
      <c r="B115" s="136" t="s">
        <v>362</v>
      </c>
      <c r="C115" s="140" t="s">
        <v>340</v>
      </c>
      <c r="D115" s="141" t="s">
        <v>601</v>
      </c>
      <c r="E115" s="148" t="s">
        <v>777</v>
      </c>
    </row>
    <row r="116" spans="1:6" x14ac:dyDescent="0.25">
      <c r="A116" s="136" t="s">
        <v>339</v>
      </c>
      <c r="B116" s="136" t="s">
        <v>362</v>
      </c>
      <c r="C116" s="140" t="s">
        <v>341</v>
      </c>
      <c r="D116" s="141" t="s">
        <v>100</v>
      </c>
      <c r="E116" s="148"/>
    </row>
    <row r="117" spans="1:6" ht="25.5" x14ac:dyDescent="0.25">
      <c r="A117" s="136"/>
      <c r="B117" s="136" t="s">
        <v>348</v>
      </c>
      <c r="C117" s="136"/>
      <c r="D117" s="143" t="s">
        <v>357</v>
      </c>
      <c r="E117" s="261" t="s">
        <v>451</v>
      </c>
    </row>
    <row r="118" spans="1:6" x14ac:dyDescent="0.25">
      <c r="A118" s="136"/>
      <c r="B118" s="136" t="s">
        <v>348</v>
      </c>
      <c r="C118" s="136"/>
      <c r="D118" s="144"/>
      <c r="E118" s="148"/>
    </row>
    <row r="119" spans="1:6" ht="38.25" x14ac:dyDescent="0.25">
      <c r="A119" s="136" t="s">
        <v>339</v>
      </c>
      <c r="B119" s="138" t="s">
        <v>363</v>
      </c>
      <c r="C119" s="136" t="s">
        <v>415</v>
      </c>
      <c r="D119" s="139" t="s">
        <v>70</v>
      </c>
      <c r="E119" s="148" t="s">
        <v>452</v>
      </c>
    </row>
    <row r="120" spans="1:6" ht="25.5" x14ac:dyDescent="0.25">
      <c r="A120" s="136"/>
      <c r="B120" s="136" t="s">
        <v>348</v>
      </c>
      <c r="C120" s="136"/>
      <c r="D120" s="143" t="s">
        <v>353</v>
      </c>
      <c r="E120" s="261" t="s">
        <v>602</v>
      </c>
    </row>
    <row r="121" spans="1:6" x14ac:dyDescent="0.25">
      <c r="A121" s="136"/>
      <c r="B121" s="136" t="s">
        <v>348</v>
      </c>
      <c r="C121" s="136"/>
      <c r="D121" s="144"/>
      <c r="E121" s="148"/>
    </row>
    <row r="122" spans="1:6" ht="31.5" x14ac:dyDescent="0.25">
      <c r="A122" s="136" t="s">
        <v>339</v>
      </c>
      <c r="B122" s="138" t="s">
        <v>365</v>
      </c>
      <c r="C122" s="136" t="s">
        <v>415</v>
      </c>
      <c r="D122" s="139" t="s">
        <v>71</v>
      </c>
      <c r="E122" s="148"/>
    </row>
    <row r="123" spans="1:6" ht="25.5" x14ac:dyDescent="0.25">
      <c r="A123" s="136" t="s">
        <v>339</v>
      </c>
      <c r="B123" s="136" t="s">
        <v>365</v>
      </c>
      <c r="C123" s="140" t="s">
        <v>338</v>
      </c>
      <c r="D123" s="141" t="s">
        <v>764</v>
      </c>
      <c r="E123" s="148" t="s">
        <v>792</v>
      </c>
    </row>
    <row r="124" spans="1:6" ht="25.5" x14ac:dyDescent="0.25">
      <c r="A124" s="136" t="s">
        <v>339</v>
      </c>
      <c r="B124" s="136" t="s">
        <v>365</v>
      </c>
      <c r="C124" s="140" t="s">
        <v>339</v>
      </c>
      <c r="D124" s="141" t="s">
        <v>603</v>
      </c>
      <c r="E124" s="148" t="s">
        <v>778</v>
      </c>
    </row>
    <row r="125" spans="1:6" ht="38.25" x14ac:dyDescent="0.25">
      <c r="A125" s="136" t="s">
        <v>339</v>
      </c>
      <c r="B125" s="136" t="s">
        <v>365</v>
      </c>
      <c r="C125" s="140" t="s">
        <v>340</v>
      </c>
      <c r="D125" s="141" t="s">
        <v>604</v>
      </c>
      <c r="E125" s="148" t="s">
        <v>793</v>
      </c>
    </row>
    <row r="126" spans="1:6" ht="63.75" x14ac:dyDescent="0.25">
      <c r="A126" s="136" t="s">
        <v>339</v>
      </c>
      <c r="B126" s="136" t="s">
        <v>365</v>
      </c>
      <c r="C126" s="140" t="s">
        <v>341</v>
      </c>
      <c r="D126" s="141" t="s">
        <v>104</v>
      </c>
      <c r="E126" s="148" t="s">
        <v>453</v>
      </c>
    </row>
    <row r="127" spans="1:6" s="258" customFormat="1" x14ac:dyDescent="0.25">
      <c r="A127" s="255"/>
      <c r="B127" s="255"/>
      <c r="C127" s="255"/>
      <c r="D127" s="256"/>
      <c r="E127" s="262"/>
      <c r="F127" s="257"/>
    </row>
    <row r="128" spans="1:6" ht="25.5" x14ac:dyDescent="0.25">
      <c r="A128" s="136"/>
      <c r="B128" s="136" t="s">
        <v>348</v>
      </c>
      <c r="C128" s="136"/>
      <c r="D128" s="143" t="s">
        <v>353</v>
      </c>
      <c r="E128" s="261" t="s">
        <v>779</v>
      </c>
    </row>
    <row r="129" spans="1:5" x14ac:dyDescent="0.25">
      <c r="A129" s="136"/>
      <c r="B129" s="136" t="s">
        <v>348</v>
      </c>
      <c r="C129" s="136"/>
      <c r="D129" s="144"/>
      <c r="E129" s="148"/>
    </row>
    <row r="130" spans="1:5" ht="31.5" x14ac:dyDescent="0.25">
      <c r="A130" s="136" t="s">
        <v>339</v>
      </c>
      <c r="B130" s="138" t="s">
        <v>366</v>
      </c>
      <c r="C130" s="136" t="s">
        <v>415</v>
      </c>
      <c r="D130" s="139" t="s">
        <v>72</v>
      </c>
      <c r="E130" s="148"/>
    </row>
    <row r="131" spans="1:5" ht="38.25" x14ac:dyDescent="0.25">
      <c r="A131" s="136" t="s">
        <v>339</v>
      </c>
      <c r="B131" s="136" t="s">
        <v>366</v>
      </c>
      <c r="C131" s="140" t="s">
        <v>338</v>
      </c>
      <c r="D131" s="141" t="s">
        <v>605</v>
      </c>
      <c r="E131" s="144" t="s">
        <v>785</v>
      </c>
    </row>
    <row r="132" spans="1:5" x14ac:dyDescent="0.25">
      <c r="A132" s="136" t="s">
        <v>339</v>
      </c>
      <c r="B132" s="136" t="s">
        <v>366</v>
      </c>
      <c r="C132" s="140" t="s">
        <v>339</v>
      </c>
      <c r="D132" s="141" t="s">
        <v>105</v>
      </c>
      <c r="E132" s="148"/>
    </row>
    <row r="133" spans="1:5" x14ac:dyDescent="0.25">
      <c r="A133" s="136" t="s">
        <v>339</v>
      </c>
      <c r="B133" s="136" t="s">
        <v>366</v>
      </c>
      <c r="C133" s="140" t="s">
        <v>340</v>
      </c>
      <c r="D133" s="141" t="s">
        <v>106</v>
      </c>
      <c r="E133" s="148"/>
    </row>
    <row r="134" spans="1:5" ht="25.5" x14ac:dyDescent="0.25">
      <c r="A134" s="136"/>
      <c r="B134" s="136" t="s">
        <v>348</v>
      </c>
      <c r="C134" s="136"/>
      <c r="D134" s="143" t="s">
        <v>353</v>
      </c>
      <c r="E134" s="261" t="s">
        <v>765</v>
      </c>
    </row>
    <row r="135" spans="1:5" x14ac:dyDescent="0.25">
      <c r="A135" s="136"/>
      <c r="B135" s="136" t="s">
        <v>348</v>
      </c>
      <c r="C135" s="136"/>
      <c r="D135" s="144"/>
      <c r="E135" s="148"/>
    </row>
    <row r="136" spans="1:5" ht="25.5" x14ac:dyDescent="0.25">
      <c r="A136" s="136" t="s">
        <v>339</v>
      </c>
      <c r="B136" s="138" t="s">
        <v>367</v>
      </c>
      <c r="C136" s="136" t="s">
        <v>415</v>
      </c>
      <c r="D136" s="139" t="s">
        <v>73</v>
      </c>
      <c r="E136" s="148" t="s">
        <v>368</v>
      </c>
    </row>
    <row r="137" spans="1:5" ht="25.5" x14ac:dyDescent="0.25">
      <c r="A137" s="136" t="s">
        <v>348</v>
      </c>
      <c r="B137" s="136" t="s">
        <v>348</v>
      </c>
      <c r="C137" s="136"/>
      <c r="D137" s="143" t="s">
        <v>357</v>
      </c>
      <c r="E137" s="261" t="s">
        <v>766</v>
      </c>
    </row>
    <row r="138" spans="1:5" x14ac:dyDescent="0.25">
      <c r="A138" s="136" t="s">
        <v>348</v>
      </c>
      <c r="B138" s="136" t="s">
        <v>348</v>
      </c>
      <c r="C138" s="136"/>
      <c r="D138" s="149"/>
      <c r="E138" s="148"/>
    </row>
    <row r="139" spans="1:5" ht="33" x14ac:dyDescent="0.25">
      <c r="A139" s="135" t="s">
        <v>340</v>
      </c>
      <c r="B139" s="136" t="s">
        <v>348</v>
      </c>
      <c r="C139" s="136"/>
      <c r="D139" s="150" t="s">
        <v>44</v>
      </c>
      <c r="E139" s="148" t="s">
        <v>369</v>
      </c>
    </row>
    <row r="140" spans="1:5" x14ac:dyDescent="0.25">
      <c r="A140" s="136" t="s">
        <v>348</v>
      </c>
      <c r="B140" s="136" t="s">
        <v>348</v>
      </c>
      <c r="C140" s="136"/>
      <c r="D140" s="149"/>
      <c r="E140" s="148"/>
    </row>
    <row r="141" spans="1:5" ht="15.75" x14ac:dyDescent="0.25">
      <c r="A141" s="136" t="s">
        <v>340</v>
      </c>
      <c r="B141" s="138" t="s">
        <v>350</v>
      </c>
      <c r="C141" s="136" t="s">
        <v>415</v>
      </c>
      <c r="D141" s="139" t="s">
        <v>75</v>
      </c>
      <c r="E141" s="148"/>
    </row>
    <row r="142" spans="1:5" ht="42.75" x14ac:dyDescent="0.25">
      <c r="A142" s="136" t="s">
        <v>340</v>
      </c>
      <c r="B142" s="136" t="s">
        <v>350</v>
      </c>
      <c r="C142" s="140" t="s">
        <v>338</v>
      </c>
      <c r="D142" s="141" t="s">
        <v>767</v>
      </c>
      <c r="E142" s="148" t="s">
        <v>768</v>
      </c>
    </row>
    <row r="143" spans="1:5" x14ac:dyDescent="0.25">
      <c r="A143" s="136" t="s">
        <v>340</v>
      </c>
      <c r="B143" s="136" t="s">
        <v>350</v>
      </c>
      <c r="C143" s="140" t="s">
        <v>339</v>
      </c>
      <c r="D143" s="141" t="s">
        <v>107</v>
      </c>
      <c r="E143" s="148" t="s">
        <v>769</v>
      </c>
    </row>
    <row r="144" spans="1:5" ht="28.5" x14ac:dyDescent="0.25">
      <c r="A144" s="136" t="s">
        <v>340</v>
      </c>
      <c r="B144" s="136" t="s">
        <v>350</v>
      </c>
      <c r="C144" s="140" t="s">
        <v>340</v>
      </c>
      <c r="D144" s="141" t="s">
        <v>786</v>
      </c>
      <c r="E144" s="148"/>
    </row>
    <row r="145" spans="1:5" ht="76.5" x14ac:dyDescent="0.25">
      <c r="A145" s="136" t="s">
        <v>340</v>
      </c>
      <c r="B145" s="136" t="s">
        <v>350</v>
      </c>
      <c r="C145" s="140" t="s">
        <v>341</v>
      </c>
      <c r="D145" s="141" t="s">
        <v>606</v>
      </c>
      <c r="E145" s="148" t="s">
        <v>780</v>
      </c>
    </row>
    <row r="146" spans="1:5" x14ac:dyDescent="0.25">
      <c r="A146" s="136"/>
      <c r="B146" s="136" t="s">
        <v>348</v>
      </c>
      <c r="C146" s="136"/>
      <c r="D146" s="144"/>
      <c r="E146" s="148"/>
    </row>
    <row r="147" spans="1:5" ht="51" x14ac:dyDescent="0.25">
      <c r="A147" s="136" t="s">
        <v>340</v>
      </c>
      <c r="B147" s="138" t="s">
        <v>351</v>
      </c>
      <c r="C147" s="136" t="s">
        <v>415</v>
      </c>
      <c r="D147" s="139" t="s">
        <v>76</v>
      </c>
      <c r="E147" s="148" t="s">
        <v>370</v>
      </c>
    </row>
    <row r="148" spans="1:5" x14ac:dyDescent="0.25">
      <c r="A148" s="136"/>
      <c r="B148" s="136" t="s">
        <v>348</v>
      </c>
      <c r="C148" s="136"/>
      <c r="D148" s="143" t="s">
        <v>357</v>
      </c>
      <c r="E148" s="263" t="s">
        <v>607</v>
      </c>
    </row>
    <row r="149" spans="1:5" x14ac:dyDescent="0.25">
      <c r="A149" s="136"/>
      <c r="B149" s="136" t="s">
        <v>348</v>
      </c>
      <c r="C149" s="136"/>
      <c r="D149" s="145"/>
      <c r="E149" s="148"/>
    </row>
    <row r="150" spans="1:5" ht="15.75" x14ac:dyDescent="0.25">
      <c r="A150" s="136" t="s">
        <v>340</v>
      </c>
      <c r="B150" s="138" t="s">
        <v>352</v>
      </c>
      <c r="C150" s="136" t="s">
        <v>415</v>
      </c>
      <c r="D150" s="139" t="s">
        <v>77</v>
      </c>
      <c r="E150" s="148"/>
    </row>
    <row r="151" spans="1:5" x14ac:dyDescent="0.25">
      <c r="A151" s="136" t="s">
        <v>340</v>
      </c>
      <c r="B151" s="136" t="s">
        <v>352</v>
      </c>
      <c r="C151" s="140" t="s">
        <v>338</v>
      </c>
      <c r="D151" s="141" t="s">
        <v>608</v>
      </c>
      <c r="E151" s="148" t="s">
        <v>770</v>
      </c>
    </row>
    <row r="152" spans="1:5" ht="38.25" x14ac:dyDescent="0.25">
      <c r="A152" s="136" t="s">
        <v>340</v>
      </c>
      <c r="B152" s="136" t="s">
        <v>352</v>
      </c>
      <c r="C152" s="140" t="s">
        <v>339</v>
      </c>
      <c r="D152" s="141" t="s">
        <v>454</v>
      </c>
      <c r="E152" s="148" t="s">
        <v>771</v>
      </c>
    </row>
    <row r="153" spans="1:5" ht="30.75" customHeight="1" x14ac:dyDescent="0.25">
      <c r="A153" s="136" t="s">
        <v>340</v>
      </c>
      <c r="B153" s="136" t="s">
        <v>352</v>
      </c>
      <c r="C153" s="140" t="s">
        <v>340</v>
      </c>
      <c r="D153" s="141" t="s">
        <v>772</v>
      </c>
      <c r="E153" s="148" t="s">
        <v>773</v>
      </c>
    </row>
    <row r="154" spans="1:5" x14ac:dyDescent="0.25">
      <c r="A154" s="136"/>
      <c r="B154" s="136" t="s">
        <v>348</v>
      </c>
      <c r="C154" s="136"/>
      <c r="D154" s="149"/>
      <c r="E154" s="148"/>
    </row>
    <row r="155" spans="1:5" ht="63.75" x14ac:dyDescent="0.25">
      <c r="A155" s="136" t="s">
        <v>340</v>
      </c>
      <c r="B155" s="138" t="s">
        <v>354</v>
      </c>
      <c r="C155" s="136" t="s">
        <v>415</v>
      </c>
      <c r="D155" s="139" t="s">
        <v>781</v>
      </c>
      <c r="E155" s="148" t="s">
        <v>787</v>
      </c>
    </row>
    <row r="156" spans="1:5" x14ac:dyDescent="0.25">
      <c r="A156" s="136"/>
      <c r="B156" s="136" t="s">
        <v>348</v>
      </c>
      <c r="C156" s="136"/>
      <c r="D156" s="149"/>
      <c r="E156" s="148"/>
    </row>
    <row r="157" spans="1:5" ht="15.75" x14ac:dyDescent="0.25">
      <c r="A157" s="136" t="s">
        <v>340</v>
      </c>
      <c r="B157" s="138" t="s">
        <v>355</v>
      </c>
      <c r="C157" s="136" t="s">
        <v>415</v>
      </c>
      <c r="D157" s="139" t="s">
        <v>78</v>
      </c>
      <c r="E157" s="148" t="s">
        <v>371</v>
      </c>
    </row>
    <row r="158" spans="1:5" x14ac:dyDescent="0.25">
      <c r="A158" s="136" t="s">
        <v>348</v>
      </c>
      <c r="B158" s="136" t="s">
        <v>348</v>
      </c>
      <c r="C158" s="136"/>
      <c r="D158" s="149"/>
      <c r="E158" s="148"/>
    </row>
    <row r="159" spans="1:5" ht="25.5" x14ac:dyDescent="0.25">
      <c r="A159" s="135" t="s">
        <v>341</v>
      </c>
      <c r="B159" s="136" t="s">
        <v>348</v>
      </c>
      <c r="C159" s="136"/>
      <c r="D159" s="137" t="s">
        <v>45</v>
      </c>
      <c r="E159" s="148" t="s">
        <v>456</v>
      </c>
    </row>
    <row r="160" spans="1:5" x14ac:dyDescent="0.25">
      <c r="A160" s="136" t="s">
        <v>348</v>
      </c>
      <c r="B160" s="136" t="s">
        <v>348</v>
      </c>
      <c r="C160" s="136"/>
      <c r="D160" s="147"/>
      <c r="E160" s="148"/>
    </row>
    <row r="161" spans="1:5" ht="63.75" x14ac:dyDescent="0.25">
      <c r="A161" s="136" t="s">
        <v>341</v>
      </c>
      <c r="B161" s="138" t="s">
        <v>350</v>
      </c>
      <c r="C161" s="136" t="s">
        <v>415</v>
      </c>
      <c r="D161" s="139" t="s">
        <v>79</v>
      </c>
      <c r="E161" s="148" t="s">
        <v>372</v>
      </c>
    </row>
    <row r="162" spans="1:5" x14ac:dyDescent="0.25">
      <c r="A162" s="136" t="s">
        <v>348</v>
      </c>
      <c r="B162" s="136" t="s">
        <v>348</v>
      </c>
      <c r="C162" s="136"/>
      <c r="D162" s="144"/>
      <c r="E162" s="148"/>
    </row>
    <row r="163" spans="1:5" ht="63.75" x14ac:dyDescent="0.25">
      <c r="A163" s="136" t="s">
        <v>341</v>
      </c>
      <c r="B163" s="138" t="s">
        <v>351</v>
      </c>
      <c r="C163" s="136" t="s">
        <v>415</v>
      </c>
      <c r="D163" s="139" t="s">
        <v>80</v>
      </c>
      <c r="E163" s="148" t="s">
        <v>783</v>
      </c>
    </row>
    <row r="164" spans="1:5" x14ac:dyDescent="0.25">
      <c r="A164" s="136" t="s">
        <v>348</v>
      </c>
      <c r="B164" s="136" t="s">
        <v>348</v>
      </c>
      <c r="C164" s="136"/>
      <c r="D164" s="149"/>
      <c r="E164" s="148"/>
    </row>
    <row r="165" spans="1:5" ht="45" customHeight="1" x14ac:dyDescent="0.25">
      <c r="A165" s="136" t="s">
        <v>341</v>
      </c>
      <c r="B165" s="138" t="s">
        <v>352</v>
      </c>
      <c r="C165" s="136" t="s">
        <v>415</v>
      </c>
      <c r="D165" s="139" t="s">
        <v>81</v>
      </c>
      <c r="E165" s="148" t="s">
        <v>457</v>
      </c>
    </row>
    <row r="166" spans="1:5" x14ac:dyDescent="0.25">
      <c r="A166" s="136" t="s">
        <v>348</v>
      </c>
      <c r="B166" s="136" t="s">
        <v>348</v>
      </c>
      <c r="C166" s="136"/>
      <c r="D166" s="149"/>
      <c r="E166" s="148"/>
    </row>
    <row r="167" spans="1:5" ht="47.25" customHeight="1" x14ac:dyDescent="0.25">
      <c r="A167" s="136" t="s">
        <v>341</v>
      </c>
      <c r="B167" s="138" t="s">
        <v>354</v>
      </c>
      <c r="C167" s="136" t="s">
        <v>415</v>
      </c>
      <c r="D167" s="139" t="s">
        <v>84</v>
      </c>
      <c r="E167" s="148" t="s">
        <v>373</v>
      </c>
    </row>
    <row r="168" spans="1:5" ht="38.25" x14ac:dyDescent="0.25">
      <c r="A168" s="151" t="s">
        <v>348</v>
      </c>
      <c r="B168" s="151"/>
      <c r="C168" s="151"/>
      <c r="D168" s="145"/>
      <c r="E168" s="148" t="s">
        <v>788</v>
      </c>
    </row>
    <row r="169" spans="1:5" x14ac:dyDescent="0.25">
      <c r="A169" s="108" t="s">
        <v>348</v>
      </c>
      <c r="D169" s="105"/>
    </row>
  </sheetData>
  <autoFilter ref="A5:E169" xr:uid="{00000000-0009-0000-0000-000001000000}"/>
  <mergeCells count="4">
    <mergeCell ref="A1:E1"/>
    <mergeCell ref="A2:E2"/>
    <mergeCell ref="A3:E3"/>
    <mergeCell ref="A4:C4"/>
  </mergeCells>
  <pageMargins left="0.7" right="0.7" top="0.75" bottom="0.75" header="0.3" footer="0.3"/>
  <pageSetup paperSize="154" orientation="portrait" r:id="rId1"/>
  <rowBreaks count="2" manualBreakCount="2">
    <brk id="21" max="4" man="1"/>
    <brk id="53" max="16383" man="1"/>
  </rowBreaks>
  <ignoredErrors>
    <ignoredError sqref="B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EN6"/>
  <sheetViews>
    <sheetView zoomScale="80" zoomScaleNormal="80" workbookViewId="0">
      <pane xSplit="1" ySplit="3" topLeftCell="B4" activePane="bottomRight" state="frozen"/>
      <selection activeCell="AJ4" sqref="AJ4"/>
      <selection pane="topRight" activeCell="AJ4" sqref="AJ4"/>
      <selection pane="bottomLeft" activeCell="AJ4" sqref="AJ4"/>
      <selection pane="bottomRight" activeCell="EM21" sqref="EM21"/>
    </sheetView>
  </sheetViews>
  <sheetFormatPr baseColWidth="10" defaultRowHeight="11.25" x14ac:dyDescent="0.2"/>
  <cols>
    <col min="1" max="1" width="3.5703125" style="232" bestFit="1" customWidth="1"/>
    <col min="2" max="2" width="5.5703125" style="232" bestFit="1" customWidth="1"/>
    <col min="3" max="3" width="5.85546875" style="232" bestFit="1" customWidth="1"/>
    <col min="4" max="4" width="17.28515625" style="232" bestFit="1" customWidth="1"/>
    <col min="5" max="5" width="25.140625" style="232" bestFit="1" customWidth="1"/>
    <col min="6" max="6" width="7.7109375" style="232" bestFit="1" customWidth="1"/>
    <col min="7" max="7" width="45.85546875" style="232" bestFit="1" customWidth="1"/>
    <col min="8" max="8" width="17.28515625" style="232" bestFit="1" customWidth="1"/>
    <col min="9" max="11" width="12.7109375" style="232" bestFit="1" customWidth="1"/>
    <col min="12" max="12" width="18.85546875" style="232" bestFit="1" customWidth="1"/>
    <col min="13" max="13" width="23.140625" style="232" bestFit="1" customWidth="1"/>
    <col min="14" max="14" width="23.5703125" style="232" bestFit="1" customWidth="1"/>
    <col min="15" max="15" width="37" style="232" bestFit="1" customWidth="1"/>
    <col min="16" max="16" width="23.85546875" style="232" bestFit="1" customWidth="1"/>
    <col min="17" max="17" width="20.28515625" style="232" bestFit="1" customWidth="1"/>
    <col min="18" max="18" width="12.7109375" style="232" bestFit="1" customWidth="1"/>
    <col min="19" max="19" width="23" style="232" bestFit="1" customWidth="1"/>
    <col min="20" max="20" width="16.28515625" style="232" bestFit="1" customWidth="1"/>
    <col min="21" max="21" width="8.140625" style="232" bestFit="1" customWidth="1"/>
    <col min="22" max="22" width="12.7109375" style="232" bestFit="1" customWidth="1"/>
    <col min="23" max="23" width="31.28515625" style="232" bestFit="1" customWidth="1"/>
    <col min="24" max="24" width="7" style="232" bestFit="1" customWidth="1"/>
    <col min="25" max="25" width="22.28515625" style="232" bestFit="1" customWidth="1"/>
    <col min="26" max="26" width="9.42578125" style="232" bestFit="1" customWidth="1"/>
    <col min="27" max="27" width="7" style="232" bestFit="1" customWidth="1"/>
    <col min="28" max="28" width="11.28515625" style="232" bestFit="1" customWidth="1"/>
    <col min="29" max="30" width="11.5703125" style="232" bestFit="1" customWidth="1"/>
    <col min="31" max="31" width="9.42578125" style="232" bestFit="1" customWidth="1"/>
    <col min="32" max="32" width="7" style="232" bestFit="1" customWidth="1"/>
    <col min="33" max="33" width="11.28515625" style="232" bestFit="1" customWidth="1"/>
    <col min="34" max="35" width="11.5703125" style="232" bestFit="1" customWidth="1"/>
    <col min="36" max="36" width="9.42578125" style="232" bestFit="1" customWidth="1"/>
    <col min="37" max="37" width="7" style="232" bestFit="1" customWidth="1"/>
    <col min="38" max="38" width="11.28515625" style="232" bestFit="1" customWidth="1"/>
    <col min="39" max="40" width="11.5703125" style="232" bestFit="1" customWidth="1"/>
    <col min="41" max="41" width="11.28515625" style="232" bestFit="1" customWidth="1"/>
    <col min="42" max="45" width="11.5703125" style="232" bestFit="1" customWidth="1"/>
    <col min="46" max="46" width="14.140625" style="232" bestFit="1" customWidth="1"/>
    <col min="47" max="48" width="11.5703125" style="232" bestFit="1" customWidth="1"/>
    <col min="49" max="49" width="12.140625" style="232" bestFit="1" customWidth="1"/>
    <col min="50" max="50" width="39.7109375" style="232" customWidth="1"/>
    <col min="51" max="51" width="13.140625" style="232" customWidth="1"/>
    <col min="52" max="52" width="23.85546875" style="232" bestFit="1" customWidth="1"/>
    <col min="53" max="56" width="9.42578125" style="232" customWidth="1"/>
    <col min="57" max="57" width="16" style="232" customWidth="1"/>
    <col min="58" max="58" width="22.140625" style="232" customWidth="1"/>
    <col min="59" max="59" width="16.5703125" style="232" customWidth="1"/>
    <col min="60" max="60" width="14.7109375" style="232" customWidth="1"/>
    <col min="61" max="61" width="20.28515625" style="232" bestFit="1" customWidth="1"/>
    <col min="62" max="66" width="7" style="232" bestFit="1" customWidth="1"/>
    <col min="67" max="68" width="12.7109375" style="232" bestFit="1" customWidth="1"/>
    <col min="69" max="74" width="7" style="232" bestFit="1" customWidth="1"/>
    <col min="75" max="75" width="19.140625" style="232" bestFit="1" customWidth="1"/>
    <col min="76" max="76" width="15.85546875" style="232" bestFit="1" customWidth="1"/>
    <col min="77" max="85" width="15.85546875" style="232" customWidth="1"/>
    <col min="86" max="86" width="13.140625" style="232" bestFit="1" customWidth="1"/>
    <col min="87" max="95" width="13.140625" style="232" customWidth="1"/>
    <col min="96" max="96" width="33" style="232" bestFit="1" customWidth="1"/>
    <col min="97" max="97" width="7" style="232" bestFit="1" customWidth="1"/>
    <col min="98" max="105" width="7.28515625" style="232" bestFit="1" customWidth="1"/>
    <col min="106" max="106" width="8.140625" style="232" bestFit="1" customWidth="1"/>
    <col min="107" max="107" width="7.85546875" style="232" bestFit="1" customWidth="1"/>
    <col min="108" max="108" width="19.5703125" style="232" bestFit="1" customWidth="1"/>
    <col min="109" max="109" width="12.7109375" style="232" bestFit="1" customWidth="1"/>
    <col min="110" max="110" width="18.5703125" style="232" bestFit="1" customWidth="1"/>
    <col min="111" max="111" width="16.42578125" style="232" bestFit="1" customWidth="1"/>
    <col min="112" max="112" width="28.42578125" style="232" bestFit="1" customWidth="1"/>
    <col min="113" max="113" width="13.42578125" style="232" bestFit="1" customWidth="1"/>
    <col min="114" max="114" width="18.7109375" style="232" bestFit="1" customWidth="1"/>
    <col min="115" max="115" width="17.28515625" style="232" bestFit="1" customWidth="1"/>
    <col min="116" max="116" width="7.28515625" style="232" bestFit="1" customWidth="1"/>
    <col min="117" max="117" width="7.7109375" style="232" bestFit="1" customWidth="1"/>
    <col min="118" max="118" width="8.42578125" style="232" bestFit="1" customWidth="1"/>
    <col min="119" max="123" width="25" style="232" customWidth="1"/>
    <col min="124" max="124" width="22.85546875" style="232" bestFit="1" customWidth="1"/>
    <col min="125" max="125" width="28.140625" style="232" bestFit="1" customWidth="1"/>
    <col min="126" max="126" width="7.28515625" style="232" bestFit="1" customWidth="1"/>
    <col min="127" max="134" width="7.7109375" style="232" bestFit="1" customWidth="1"/>
    <col min="135" max="135" width="8.5703125" style="232" bestFit="1" customWidth="1"/>
    <col min="136" max="136" width="8.140625" style="232" bestFit="1" customWidth="1"/>
    <col min="137" max="137" width="20" style="232" bestFit="1" customWidth="1"/>
    <col min="138" max="138" width="12.140625" style="232" bestFit="1" customWidth="1"/>
    <col min="139" max="139" width="12.42578125" style="232" bestFit="1" customWidth="1"/>
    <col min="140" max="140" width="11.7109375" style="232" bestFit="1" customWidth="1"/>
    <col min="141" max="141" width="12.140625" style="232" bestFit="1" customWidth="1"/>
    <col min="142" max="142" width="21.5703125" style="232" bestFit="1" customWidth="1"/>
    <col min="143" max="143" width="20.140625" style="232" bestFit="1" customWidth="1"/>
    <col min="144" max="144" width="22.7109375" style="232" customWidth="1"/>
    <col min="145" max="16384" width="11.42578125" style="232"/>
  </cols>
  <sheetData>
    <row r="1" spans="1:144" s="224" customFormat="1" ht="24" customHeight="1" x14ac:dyDescent="0.2">
      <c r="A1" s="339" t="s">
        <v>148</v>
      </c>
      <c r="B1" s="318" t="s">
        <v>156</v>
      </c>
      <c r="C1" s="318" t="s">
        <v>121</v>
      </c>
      <c r="D1" s="318" t="s">
        <v>122</v>
      </c>
      <c r="E1" s="318" t="s">
        <v>123</v>
      </c>
      <c r="F1" s="318" t="s">
        <v>124</v>
      </c>
      <c r="G1" s="318" t="s">
        <v>125</v>
      </c>
      <c r="H1" s="318" t="s">
        <v>126</v>
      </c>
      <c r="I1" s="358" t="s">
        <v>700</v>
      </c>
      <c r="J1" s="359"/>
      <c r="K1" s="360"/>
      <c r="L1" s="346" t="s">
        <v>127</v>
      </c>
      <c r="M1" s="347"/>
      <c r="N1" s="347"/>
      <c r="O1" s="347"/>
      <c r="P1" s="347"/>
      <c r="Q1" s="347"/>
      <c r="R1" s="348"/>
      <c r="S1" s="314" t="s">
        <v>128</v>
      </c>
      <c r="T1" s="320" t="s">
        <v>129</v>
      </c>
      <c r="U1" s="343" t="s">
        <v>130</v>
      </c>
      <c r="V1" s="344"/>
      <c r="W1" s="344"/>
      <c r="X1" s="344"/>
      <c r="Y1" s="345"/>
      <c r="Z1" s="336" t="s">
        <v>14</v>
      </c>
      <c r="AA1" s="337"/>
      <c r="AB1" s="337"/>
      <c r="AC1" s="337"/>
      <c r="AD1" s="337"/>
      <c r="AE1" s="336" t="s">
        <v>15</v>
      </c>
      <c r="AF1" s="337"/>
      <c r="AG1" s="337"/>
      <c r="AH1" s="337"/>
      <c r="AI1" s="337"/>
      <c r="AJ1" s="336" t="s">
        <v>16</v>
      </c>
      <c r="AK1" s="337"/>
      <c r="AL1" s="337"/>
      <c r="AM1" s="337"/>
      <c r="AN1" s="337"/>
      <c r="AO1" s="357" t="s">
        <v>132</v>
      </c>
      <c r="AP1" s="357"/>
      <c r="AQ1" s="357"/>
      <c r="AR1" s="357"/>
      <c r="AS1" s="357"/>
      <c r="AT1" s="357"/>
      <c r="AU1" s="357"/>
      <c r="AV1" s="357"/>
      <c r="AW1" s="357"/>
      <c r="AX1" s="318" t="s">
        <v>133</v>
      </c>
      <c r="AY1" s="318" t="s">
        <v>134</v>
      </c>
      <c r="AZ1" s="320" t="s">
        <v>183</v>
      </c>
      <c r="BA1" s="349" t="s">
        <v>135</v>
      </c>
      <c r="BB1" s="350"/>
      <c r="BC1" s="350"/>
      <c r="BD1" s="350"/>
      <c r="BE1" s="350"/>
      <c r="BF1" s="350"/>
      <c r="BG1" s="350"/>
      <c r="BH1" s="351"/>
      <c r="BI1" s="332" t="s">
        <v>136</v>
      </c>
      <c r="BJ1" s="333" t="s">
        <v>137</v>
      </c>
      <c r="BK1" s="334"/>
      <c r="BL1" s="334"/>
      <c r="BM1" s="334"/>
      <c r="BN1" s="334"/>
      <c r="BO1" s="334"/>
      <c r="BP1" s="334"/>
      <c r="BQ1" s="334"/>
      <c r="BR1" s="334"/>
      <c r="BS1" s="334"/>
      <c r="BT1" s="334"/>
      <c r="BU1" s="334"/>
      <c r="BV1" s="334"/>
      <c r="BW1" s="335"/>
      <c r="BX1" s="357" t="s">
        <v>138</v>
      </c>
      <c r="BY1" s="357"/>
      <c r="BZ1" s="357"/>
      <c r="CA1" s="357"/>
      <c r="CB1" s="357"/>
      <c r="CC1" s="357"/>
      <c r="CD1" s="357"/>
      <c r="CE1" s="357"/>
      <c r="CF1" s="357"/>
      <c r="CG1" s="357"/>
      <c r="CH1" s="363" t="s">
        <v>139</v>
      </c>
      <c r="CI1" s="363"/>
      <c r="CJ1" s="363"/>
      <c r="CK1" s="363"/>
      <c r="CL1" s="363"/>
      <c r="CM1" s="363"/>
      <c r="CN1" s="363"/>
      <c r="CO1" s="363"/>
      <c r="CP1" s="363"/>
      <c r="CQ1" s="363"/>
      <c r="CR1" s="356" t="s">
        <v>140</v>
      </c>
      <c r="CS1" s="355" t="s">
        <v>209</v>
      </c>
      <c r="CT1" s="355"/>
      <c r="CU1" s="355"/>
      <c r="CV1" s="355"/>
      <c r="CW1" s="355"/>
      <c r="CX1" s="355"/>
      <c r="CY1" s="355"/>
      <c r="CZ1" s="355"/>
      <c r="DA1" s="355"/>
      <c r="DB1" s="355"/>
      <c r="DC1" s="355"/>
      <c r="DD1" s="355"/>
      <c r="DE1" s="308" t="s">
        <v>141</v>
      </c>
      <c r="DF1" s="308" t="s">
        <v>222</v>
      </c>
      <c r="DG1" s="314" t="s">
        <v>142</v>
      </c>
      <c r="DH1" s="318" t="s">
        <v>223</v>
      </c>
      <c r="DI1" s="318" t="s">
        <v>143</v>
      </c>
      <c r="DJ1" s="320" t="s">
        <v>224</v>
      </c>
      <c r="DK1" s="323" t="s">
        <v>144</v>
      </c>
      <c r="DL1" s="326" t="s">
        <v>486</v>
      </c>
      <c r="DM1" s="326"/>
      <c r="DN1" s="327"/>
      <c r="DO1" s="316" t="s">
        <v>145</v>
      </c>
      <c r="DP1" s="316"/>
      <c r="DQ1" s="316"/>
      <c r="DR1" s="316"/>
      <c r="DS1" s="316"/>
      <c r="DT1" s="308" t="s">
        <v>146</v>
      </c>
      <c r="DU1" s="309" t="s">
        <v>147</v>
      </c>
      <c r="DV1" s="310" t="s">
        <v>147</v>
      </c>
      <c r="DW1" s="310"/>
      <c r="DX1" s="310"/>
      <c r="DY1" s="310"/>
      <c r="DZ1" s="310"/>
      <c r="EA1" s="310"/>
      <c r="EB1" s="310"/>
      <c r="EC1" s="310"/>
      <c r="ED1" s="310"/>
      <c r="EE1" s="310"/>
      <c r="EF1" s="310"/>
      <c r="EG1" s="310"/>
      <c r="EH1" s="308" t="s">
        <v>544</v>
      </c>
      <c r="EI1" s="308" t="s">
        <v>545</v>
      </c>
      <c r="EJ1" s="308" t="s">
        <v>546</v>
      </c>
      <c r="EK1" s="308" t="s">
        <v>547</v>
      </c>
      <c r="EL1" s="308" t="s">
        <v>548</v>
      </c>
      <c r="EM1" s="308" t="s">
        <v>549</v>
      </c>
      <c r="EN1" s="308" t="s">
        <v>706</v>
      </c>
    </row>
    <row r="2" spans="1:144" s="225" customFormat="1" ht="12" customHeight="1" x14ac:dyDescent="0.25">
      <c r="A2" s="339"/>
      <c r="B2" s="318"/>
      <c r="C2" s="318"/>
      <c r="D2" s="318"/>
      <c r="E2" s="318"/>
      <c r="F2" s="318"/>
      <c r="G2" s="318"/>
      <c r="H2" s="318"/>
      <c r="I2" s="361" t="s">
        <v>701</v>
      </c>
      <c r="J2" s="361" t="s">
        <v>702</v>
      </c>
      <c r="K2" s="361" t="s">
        <v>703</v>
      </c>
      <c r="L2" s="341" t="s">
        <v>160</v>
      </c>
      <c r="M2" s="341" t="s">
        <v>161</v>
      </c>
      <c r="N2" s="341" t="s">
        <v>162</v>
      </c>
      <c r="O2" s="341" t="s">
        <v>163</v>
      </c>
      <c r="P2" s="341" t="s">
        <v>164</v>
      </c>
      <c r="Q2" s="341" t="s">
        <v>165</v>
      </c>
      <c r="R2" s="341" t="s">
        <v>166</v>
      </c>
      <c r="S2" s="314"/>
      <c r="T2" s="320"/>
      <c r="U2" s="328" t="s">
        <v>168</v>
      </c>
      <c r="V2" s="328" t="s">
        <v>169</v>
      </c>
      <c r="W2" s="328" t="s">
        <v>620</v>
      </c>
      <c r="X2" s="328" t="s">
        <v>170</v>
      </c>
      <c r="Y2" s="328" t="s">
        <v>171</v>
      </c>
      <c r="Z2" s="312" t="s">
        <v>131</v>
      </c>
      <c r="AA2" s="312" t="s">
        <v>176</v>
      </c>
      <c r="AB2" s="312" t="s">
        <v>525</v>
      </c>
      <c r="AC2" s="312" t="s">
        <v>526</v>
      </c>
      <c r="AD2" s="312" t="s">
        <v>527</v>
      </c>
      <c r="AE2" s="312" t="s">
        <v>131</v>
      </c>
      <c r="AF2" s="312" t="s">
        <v>176</v>
      </c>
      <c r="AG2" s="312" t="s">
        <v>525</v>
      </c>
      <c r="AH2" s="312" t="s">
        <v>526</v>
      </c>
      <c r="AI2" s="312" t="s">
        <v>527</v>
      </c>
      <c r="AJ2" s="312" t="s">
        <v>131</v>
      </c>
      <c r="AK2" s="312" t="s">
        <v>176</v>
      </c>
      <c r="AL2" s="312" t="s">
        <v>525</v>
      </c>
      <c r="AM2" s="312" t="s">
        <v>526</v>
      </c>
      <c r="AN2" s="338" t="s">
        <v>527</v>
      </c>
      <c r="AO2" s="357" t="s">
        <v>609</v>
      </c>
      <c r="AP2" s="357" t="s">
        <v>610</v>
      </c>
      <c r="AQ2" s="357" t="s">
        <v>611</v>
      </c>
      <c r="AR2" s="357" t="s">
        <v>612</v>
      </c>
      <c r="AS2" s="357" t="s">
        <v>613</v>
      </c>
      <c r="AT2" s="357" t="s">
        <v>614</v>
      </c>
      <c r="AU2" s="357" t="s">
        <v>615</v>
      </c>
      <c r="AV2" s="357" t="s">
        <v>616</v>
      </c>
      <c r="AW2" s="357" t="s">
        <v>617</v>
      </c>
      <c r="AX2" s="318"/>
      <c r="AY2" s="318"/>
      <c r="AZ2" s="320"/>
      <c r="BA2" s="352" t="s">
        <v>186</v>
      </c>
      <c r="BB2" s="352" t="s">
        <v>187</v>
      </c>
      <c r="BC2" s="352" t="s">
        <v>188</v>
      </c>
      <c r="BD2" s="352" t="s">
        <v>189</v>
      </c>
      <c r="BE2" s="352" t="s">
        <v>190</v>
      </c>
      <c r="BF2" s="352" t="s">
        <v>191</v>
      </c>
      <c r="BG2" s="352" t="s">
        <v>192</v>
      </c>
      <c r="BH2" s="352" t="s">
        <v>193</v>
      </c>
      <c r="BI2" s="332"/>
      <c r="BJ2" s="330" t="s">
        <v>195</v>
      </c>
      <c r="BK2" s="330" t="s">
        <v>196</v>
      </c>
      <c r="BL2" s="330" t="s">
        <v>197</v>
      </c>
      <c r="BM2" s="330" t="s">
        <v>198</v>
      </c>
      <c r="BN2" s="330" t="s">
        <v>199</v>
      </c>
      <c r="BO2" s="330" t="s">
        <v>200</v>
      </c>
      <c r="BP2" s="330" t="s">
        <v>201</v>
      </c>
      <c r="BQ2" s="330" t="s">
        <v>202</v>
      </c>
      <c r="BR2" s="330" t="s">
        <v>203</v>
      </c>
      <c r="BS2" s="330" t="s">
        <v>204</v>
      </c>
      <c r="BT2" s="330" t="s">
        <v>205</v>
      </c>
      <c r="BU2" s="330" t="s">
        <v>206</v>
      </c>
      <c r="BV2" s="330" t="s">
        <v>194</v>
      </c>
      <c r="BW2" s="330" t="s">
        <v>207</v>
      </c>
      <c r="BX2" s="357" t="s">
        <v>634</v>
      </c>
      <c r="BY2" s="357" t="s">
        <v>635</v>
      </c>
      <c r="BZ2" s="357" t="s">
        <v>636</v>
      </c>
      <c r="CA2" s="357" t="s">
        <v>637</v>
      </c>
      <c r="CB2" s="357" t="s">
        <v>638</v>
      </c>
      <c r="CC2" s="357" t="s">
        <v>639</v>
      </c>
      <c r="CD2" s="357" t="s">
        <v>640</v>
      </c>
      <c r="CE2" s="357" t="s">
        <v>641</v>
      </c>
      <c r="CF2" s="357" t="s">
        <v>642</v>
      </c>
      <c r="CG2" s="357" t="s">
        <v>643</v>
      </c>
      <c r="CH2" s="363" t="s">
        <v>644</v>
      </c>
      <c r="CI2" s="363" t="s">
        <v>645</v>
      </c>
      <c r="CJ2" s="363" t="s">
        <v>646</v>
      </c>
      <c r="CK2" s="363" t="s">
        <v>647</v>
      </c>
      <c r="CL2" s="363" t="s">
        <v>648</v>
      </c>
      <c r="CM2" s="363" t="s">
        <v>649</v>
      </c>
      <c r="CN2" s="363" t="s">
        <v>650</v>
      </c>
      <c r="CO2" s="363" t="s">
        <v>651</v>
      </c>
      <c r="CP2" s="363" t="s">
        <v>652</v>
      </c>
      <c r="CQ2" s="363" t="s">
        <v>653</v>
      </c>
      <c r="CR2" s="356"/>
      <c r="CS2" s="354" t="s">
        <v>210</v>
      </c>
      <c r="CT2" s="354" t="s">
        <v>211</v>
      </c>
      <c r="CU2" s="354" t="s">
        <v>212</v>
      </c>
      <c r="CV2" s="354" t="s">
        <v>213</v>
      </c>
      <c r="CW2" s="354" t="s">
        <v>214</v>
      </c>
      <c r="CX2" s="354" t="s">
        <v>215</v>
      </c>
      <c r="CY2" s="354" t="s">
        <v>216</v>
      </c>
      <c r="CZ2" s="354" t="s">
        <v>217</v>
      </c>
      <c r="DA2" s="354" t="s">
        <v>218</v>
      </c>
      <c r="DB2" s="354" t="s">
        <v>219</v>
      </c>
      <c r="DC2" s="354" t="s">
        <v>220</v>
      </c>
      <c r="DD2" s="354" t="s">
        <v>221</v>
      </c>
      <c r="DE2" s="308"/>
      <c r="DF2" s="308"/>
      <c r="DG2" s="314"/>
      <c r="DH2" s="318"/>
      <c r="DI2" s="318"/>
      <c r="DJ2" s="320"/>
      <c r="DK2" s="324"/>
      <c r="DL2" s="322" t="s">
        <v>225</v>
      </c>
      <c r="DM2" s="322" t="s">
        <v>226</v>
      </c>
      <c r="DN2" s="322" t="s">
        <v>227</v>
      </c>
      <c r="DO2" s="317" t="s">
        <v>539</v>
      </c>
      <c r="DP2" s="317" t="s">
        <v>540</v>
      </c>
      <c r="DQ2" s="316" t="s">
        <v>541</v>
      </c>
      <c r="DR2" s="316" t="s">
        <v>542</v>
      </c>
      <c r="DS2" s="316" t="s">
        <v>543</v>
      </c>
      <c r="DT2" s="308"/>
      <c r="DU2" s="309"/>
      <c r="DV2" s="311" t="s">
        <v>228</v>
      </c>
      <c r="DW2" s="311" t="s">
        <v>229</v>
      </c>
      <c r="DX2" s="311" t="s">
        <v>230</v>
      </c>
      <c r="DY2" s="311" t="s">
        <v>231</v>
      </c>
      <c r="DZ2" s="311" t="s">
        <v>232</v>
      </c>
      <c r="EA2" s="311" t="s">
        <v>233</v>
      </c>
      <c r="EB2" s="311" t="s">
        <v>234</v>
      </c>
      <c r="EC2" s="311" t="s">
        <v>235</v>
      </c>
      <c r="ED2" s="311" t="s">
        <v>236</v>
      </c>
      <c r="EE2" s="311" t="s">
        <v>237</v>
      </c>
      <c r="EF2" s="311" t="s">
        <v>238</v>
      </c>
      <c r="EG2" s="311" t="s">
        <v>239</v>
      </c>
      <c r="EH2" s="308"/>
      <c r="EI2" s="308"/>
      <c r="EJ2" s="308"/>
      <c r="EK2" s="308"/>
      <c r="EL2" s="308"/>
      <c r="EM2" s="308"/>
      <c r="EN2" s="308"/>
    </row>
    <row r="3" spans="1:144" s="225" customFormat="1" ht="12" customHeight="1" x14ac:dyDescent="0.25">
      <c r="A3" s="340"/>
      <c r="B3" s="319"/>
      <c r="C3" s="319"/>
      <c r="D3" s="319"/>
      <c r="E3" s="319"/>
      <c r="F3" s="319"/>
      <c r="G3" s="319"/>
      <c r="H3" s="319"/>
      <c r="I3" s="362"/>
      <c r="J3" s="362"/>
      <c r="K3" s="362"/>
      <c r="L3" s="342"/>
      <c r="M3" s="342"/>
      <c r="N3" s="342"/>
      <c r="O3" s="342"/>
      <c r="P3" s="342"/>
      <c r="Q3" s="342"/>
      <c r="R3" s="342"/>
      <c r="S3" s="315"/>
      <c r="T3" s="321"/>
      <c r="U3" s="329"/>
      <c r="V3" s="329"/>
      <c r="W3" s="329"/>
      <c r="X3" s="329"/>
      <c r="Y3" s="329"/>
      <c r="Z3" s="313"/>
      <c r="AA3" s="313"/>
      <c r="AB3" s="313"/>
      <c r="AC3" s="313"/>
      <c r="AD3" s="313"/>
      <c r="AE3" s="313"/>
      <c r="AF3" s="313"/>
      <c r="AG3" s="313"/>
      <c r="AH3" s="313"/>
      <c r="AI3" s="313"/>
      <c r="AJ3" s="313"/>
      <c r="AK3" s="313"/>
      <c r="AL3" s="313"/>
      <c r="AM3" s="313"/>
      <c r="AN3" s="315"/>
      <c r="AO3" s="357"/>
      <c r="AP3" s="357"/>
      <c r="AQ3" s="357"/>
      <c r="AR3" s="357"/>
      <c r="AS3" s="357"/>
      <c r="AT3" s="357"/>
      <c r="AU3" s="357"/>
      <c r="AV3" s="357"/>
      <c r="AW3" s="357"/>
      <c r="AX3" s="319"/>
      <c r="AY3" s="319"/>
      <c r="AZ3" s="321"/>
      <c r="BA3" s="353"/>
      <c r="BB3" s="353"/>
      <c r="BC3" s="353"/>
      <c r="BD3" s="353"/>
      <c r="BE3" s="353"/>
      <c r="BF3" s="353"/>
      <c r="BG3" s="353"/>
      <c r="BH3" s="353"/>
      <c r="BI3" s="313"/>
      <c r="BJ3" s="331"/>
      <c r="BK3" s="331"/>
      <c r="BL3" s="331"/>
      <c r="BM3" s="331"/>
      <c r="BN3" s="331"/>
      <c r="BO3" s="331"/>
      <c r="BP3" s="331"/>
      <c r="BQ3" s="331"/>
      <c r="BR3" s="331"/>
      <c r="BS3" s="331"/>
      <c r="BT3" s="331"/>
      <c r="BU3" s="331"/>
      <c r="BV3" s="331"/>
      <c r="BW3" s="331"/>
      <c r="BX3" s="357"/>
      <c r="BY3" s="357"/>
      <c r="BZ3" s="357"/>
      <c r="CA3" s="357"/>
      <c r="CB3" s="357"/>
      <c r="CC3" s="357"/>
      <c r="CD3" s="357"/>
      <c r="CE3" s="357"/>
      <c r="CF3" s="357"/>
      <c r="CG3" s="357"/>
      <c r="CH3" s="363"/>
      <c r="CI3" s="363"/>
      <c r="CJ3" s="363"/>
      <c r="CK3" s="363"/>
      <c r="CL3" s="363"/>
      <c r="CM3" s="363"/>
      <c r="CN3" s="363"/>
      <c r="CO3" s="363"/>
      <c r="CP3" s="363"/>
      <c r="CQ3" s="363"/>
      <c r="CR3" s="356"/>
      <c r="CS3" s="354"/>
      <c r="CT3" s="354"/>
      <c r="CU3" s="354"/>
      <c r="CV3" s="354"/>
      <c r="CW3" s="354"/>
      <c r="CX3" s="354"/>
      <c r="CY3" s="354"/>
      <c r="CZ3" s="354"/>
      <c r="DA3" s="354"/>
      <c r="DB3" s="354"/>
      <c r="DC3" s="354"/>
      <c r="DD3" s="354"/>
      <c r="DE3" s="308"/>
      <c r="DF3" s="308"/>
      <c r="DG3" s="315"/>
      <c r="DH3" s="319"/>
      <c r="DI3" s="319"/>
      <c r="DJ3" s="321"/>
      <c r="DK3" s="325"/>
      <c r="DL3" s="322"/>
      <c r="DM3" s="322"/>
      <c r="DN3" s="322"/>
      <c r="DO3" s="317"/>
      <c r="DP3" s="317"/>
      <c r="DQ3" s="316"/>
      <c r="DR3" s="316"/>
      <c r="DS3" s="316"/>
      <c r="DT3" s="308"/>
      <c r="DU3" s="309"/>
      <c r="DV3" s="311"/>
      <c r="DW3" s="311"/>
      <c r="DX3" s="311"/>
      <c r="DY3" s="311"/>
      <c r="DZ3" s="311"/>
      <c r="EA3" s="311"/>
      <c r="EB3" s="311"/>
      <c r="EC3" s="311"/>
      <c r="ED3" s="311"/>
      <c r="EE3" s="311"/>
      <c r="EF3" s="311"/>
      <c r="EG3" s="311"/>
      <c r="EH3" s="308"/>
      <c r="EI3" s="308"/>
      <c r="EJ3" s="308"/>
      <c r="EK3" s="308"/>
      <c r="EL3" s="308"/>
      <c r="EM3" s="308"/>
      <c r="EN3" s="308"/>
    </row>
    <row r="4" spans="1:144" s="227" customFormat="1" x14ac:dyDescent="0.25">
      <c r="A4" s="226">
        <v>1</v>
      </c>
      <c r="B4" s="227" t="e">
        <f>Ficha_Tecnica!#REF!</f>
        <v>#REF!</v>
      </c>
      <c r="C4" s="227">
        <v>3</v>
      </c>
      <c r="E4" s="227" t="str">
        <f>CONCATENATE(Ficha_Tecnica!$R$29,Ficha_Tecnica!$B$31)</f>
        <v/>
      </c>
      <c r="F4" s="227">
        <f>Ficha_Tecnica!$L$33</f>
        <v>0</v>
      </c>
      <c r="G4" s="227">
        <f>Ficha_Tecnica!$B$37</f>
        <v>0</v>
      </c>
      <c r="H4" s="227">
        <v>0</v>
      </c>
      <c r="I4" s="237" t="str">
        <f>IF(Datos!H4=1,Ficha_Tecnica!$D$46,"")</f>
        <v/>
      </c>
      <c r="J4" s="237" t="str">
        <f>IF(Datos!H4=1,Ficha_Tecnica!$D$48,"")</f>
        <v/>
      </c>
      <c r="K4" s="237" t="str">
        <f>IF(Datos!H4=1,Ficha_Tecnica!$D$50,"")</f>
        <v/>
      </c>
      <c r="L4" s="239" t="str">
        <f>Opciones!$AD$56</f>
        <v/>
      </c>
      <c r="M4" s="239" t="str">
        <f>Opciones!$AD$57</f>
        <v/>
      </c>
      <c r="N4" s="239" t="str">
        <f>Opciones!$AD$58</f>
        <v/>
      </c>
      <c r="O4" s="239" t="str">
        <f>Opciones!$AD$59</f>
        <v/>
      </c>
      <c r="P4" s="239" t="str">
        <f>Opciones!$AD$60</f>
        <v/>
      </c>
      <c r="Q4" s="239" t="str">
        <f>Opciones!$AD$61</f>
        <v/>
      </c>
      <c r="R4" s="240" t="str">
        <f>IF(Q4=6,Ficha_Tecnica!$U$57," ")</f>
        <v xml:space="preserve"> </v>
      </c>
      <c r="S4" s="227">
        <f>Ficha_Tecnica!$B$63</f>
        <v>0</v>
      </c>
      <c r="T4" s="227">
        <f>Ficha_Tecnica!$B$74</f>
        <v>0</v>
      </c>
      <c r="U4" s="241" t="str">
        <f>Opciones!$AF$67</f>
        <v/>
      </c>
      <c r="V4" s="241" t="str">
        <f>Opciones!$AF$69</f>
        <v/>
      </c>
      <c r="W4" s="241" t="str">
        <f>Opciones!$AF$71</f>
        <v/>
      </c>
      <c r="X4" s="241" t="str">
        <f>Opciones!$AF$73</f>
        <v/>
      </c>
      <c r="Y4" s="241" t="str">
        <f>Opciones!$AF$75</f>
        <v/>
      </c>
      <c r="Z4" s="227">
        <f>Ficha_Tecnica!$H$97</f>
        <v>0</v>
      </c>
      <c r="AA4" s="230" t="str">
        <f>Opciones!$Q$3</f>
        <v>0.0</v>
      </c>
      <c r="AB4" s="230" t="str">
        <f>Opciones!$T$4</f>
        <v>0.0.0</v>
      </c>
      <c r="AC4" s="230" t="str">
        <f>Opciones!$T$5</f>
        <v>0</v>
      </c>
      <c r="AD4" s="230" t="str">
        <f>Opciones!$T$6</f>
        <v>0</v>
      </c>
      <c r="AE4" s="227">
        <f>Ficha_Tecnica!$H$105</f>
        <v>0</v>
      </c>
      <c r="AF4" s="230" t="str">
        <f>Opciones!$Q$13</f>
        <v>0.0</v>
      </c>
      <c r="AG4" s="230" t="str">
        <f>Opciones!$T$14</f>
        <v>0.0.0</v>
      </c>
      <c r="AH4" s="230" t="str">
        <f>Opciones!$T$15</f>
        <v>0</v>
      </c>
      <c r="AI4" s="230" t="str">
        <f>Opciones!$T$16</f>
        <v>0</v>
      </c>
      <c r="AJ4" s="227">
        <f>Ficha_Tecnica!$H$113</f>
        <v>0</v>
      </c>
      <c r="AK4" s="230" t="str">
        <f>Opciones!$Q$23</f>
        <v>0.0</v>
      </c>
      <c r="AL4" s="230" t="str">
        <f>Opciones!$T$24</f>
        <v>0.0.0</v>
      </c>
      <c r="AM4" s="230" t="str">
        <f>Opciones!$T$25</f>
        <v>0</v>
      </c>
      <c r="AN4" s="230" t="str">
        <f>Opciones!$T$26</f>
        <v>0</v>
      </c>
      <c r="AO4" s="238">
        <f>Ficha_Tecnica!$C$126</f>
        <v>0</v>
      </c>
      <c r="AP4" s="238">
        <f>Ficha_Tecnica!$C$128</f>
        <v>0</v>
      </c>
      <c r="AQ4" s="238">
        <f>Ficha_Tecnica!$C$130</f>
        <v>0</v>
      </c>
      <c r="AR4" s="238">
        <f>Ficha_Tecnica!$N$126</f>
        <v>0</v>
      </c>
      <c r="AS4" s="238">
        <f>Ficha_Tecnica!$N$128</f>
        <v>0</v>
      </c>
      <c r="AT4" s="238">
        <f>Ficha_Tecnica!$N$130</f>
        <v>0</v>
      </c>
      <c r="AU4" s="238">
        <f>Ficha_Tecnica!$Y$126</f>
        <v>0</v>
      </c>
      <c r="AV4" s="238">
        <f>Ficha_Tecnica!$Y$128</f>
        <v>0</v>
      </c>
      <c r="AW4" s="238">
        <f>Ficha_Tecnica!$Y$130</f>
        <v>0</v>
      </c>
      <c r="AX4" s="221">
        <f>Ficha_Tecnica!$B$144</f>
        <v>0</v>
      </c>
      <c r="AY4" s="227">
        <v>0</v>
      </c>
      <c r="AZ4" s="231" t="str">
        <f>IF(AY4=17,Ficha_Tecnica!$L$194,"")</f>
        <v/>
      </c>
      <c r="BA4" s="236" t="str">
        <f>Opciones!$AN$80</f>
        <v/>
      </c>
      <c r="BB4" s="236" t="str">
        <f>Opciones!$AN$81</f>
        <v/>
      </c>
      <c r="BC4" s="236" t="str">
        <f>Opciones!$AN$82</f>
        <v/>
      </c>
      <c r="BD4" s="236" t="str">
        <f>Opciones!$AN$83</f>
        <v/>
      </c>
      <c r="BE4" s="236" t="str">
        <f>Opciones!$AN$84</f>
        <v/>
      </c>
      <c r="BF4" s="236" t="str">
        <f>Opciones!$AN$85</f>
        <v/>
      </c>
      <c r="BG4" s="236" t="str">
        <f>Opciones!$AN$86</f>
        <v/>
      </c>
      <c r="BH4" s="237" t="str">
        <f>IF(BG4=7,Ficha_Tecnica!$Q$212," ")</f>
        <v xml:space="preserve"> </v>
      </c>
      <c r="BI4" s="227">
        <f>Ficha_Tecnica!$B$220</f>
        <v>0</v>
      </c>
      <c r="BJ4" s="234" t="str">
        <f>Opciones!$AP$91</f>
        <v/>
      </c>
      <c r="BK4" s="234" t="str">
        <f>Opciones!$AP$92</f>
        <v/>
      </c>
      <c r="BL4" s="234" t="str">
        <f>Opciones!$AP$93</f>
        <v/>
      </c>
      <c r="BM4" s="234" t="str">
        <f>Opciones!$AP$94</f>
        <v/>
      </c>
      <c r="BN4" s="234" t="str">
        <f>Opciones!$AP$95</f>
        <v/>
      </c>
      <c r="BO4" s="234" t="str">
        <f>Opciones!$AP$96</f>
        <v/>
      </c>
      <c r="BP4" s="234" t="str">
        <f>Opciones!$AP$97</f>
        <v/>
      </c>
      <c r="BQ4" s="234" t="str">
        <f>Opciones!$AP$98</f>
        <v/>
      </c>
      <c r="BR4" s="234" t="str">
        <f>Opciones!$AP$99</f>
        <v/>
      </c>
      <c r="BS4" s="234" t="str">
        <f>Opciones!$AP$100</f>
        <v/>
      </c>
      <c r="BT4" s="234" t="str">
        <f>Opciones!$AP$101</f>
        <v/>
      </c>
      <c r="BU4" s="234" t="str">
        <f>Opciones!$AP$102</f>
        <v/>
      </c>
      <c r="BV4" s="234" t="str">
        <f>Opciones!$AP$103</f>
        <v/>
      </c>
      <c r="BW4" s="235" t="str">
        <f>IF(BV4=13,Ficha_Tecnica!$J$241,"")</f>
        <v/>
      </c>
      <c r="BX4" s="242">
        <f>Ficha_Tecnica!$C$254</f>
        <v>0</v>
      </c>
      <c r="BY4" s="242">
        <f>Ficha_Tecnica!$C$256</f>
        <v>0</v>
      </c>
      <c r="BZ4" s="242">
        <f>Ficha_Tecnica!$C$258</f>
        <v>0</v>
      </c>
      <c r="CA4" s="242">
        <f>Ficha_Tecnica!$C$260</f>
        <v>0</v>
      </c>
      <c r="CB4" s="242">
        <f>Ficha_Tecnica!$C$262</f>
        <v>0</v>
      </c>
      <c r="CC4" s="242">
        <f>Ficha_Tecnica!$T$254</f>
        <v>0</v>
      </c>
      <c r="CD4" s="242">
        <f>Ficha_Tecnica!$T$256</f>
        <v>0</v>
      </c>
      <c r="CE4" s="242">
        <f>Ficha_Tecnica!$T$258</f>
        <v>0</v>
      </c>
      <c r="CF4" s="242">
        <f>Ficha_Tecnica!$T$260</f>
        <v>0</v>
      </c>
      <c r="CG4" s="242">
        <f>Ficha_Tecnica!$T$262</f>
        <v>0</v>
      </c>
      <c r="CH4" s="243">
        <f>Ficha_Tecnica!$C$280</f>
        <v>0</v>
      </c>
      <c r="CI4" s="243">
        <f>Ficha_Tecnica!$C$282</f>
        <v>0</v>
      </c>
      <c r="CJ4" s="243">
        <f>Ficha_Tecnica!$C$284</f>
        <v>0</v>
      </c>
      <c r="CK4" s="243">
        <f>Ficha_Tecnica!$C$286</f>
        <v>0</v>
      </c>
      <c r="CL4" s="243">
        <f>Ficha_Tecnica!$C$288</f>
        <v>0</v>
      </c>
      <c r="CM4" s="243">
        <f>Ficha_Tecnica!$T$280</f>
        <v>0</v>
      </c>
      <c r="CN4" s="243">
        <f>Ficha_Tecnica!$T$282</f>
        <v>0</v>
      </c>
      <c r="CO4" s="243">
        <f>Ficha_Tecnica!$T$284</f>
        <v>0</v>
      </c>
      <c r="CP4" s="243">
        <f>Ficha_Tecnica!$T$286</f>
        <v>0</v>
      </c>
      <c r="CQ4" s="243">
        <f>Ficha_Tecnica!$T$288</f>
        <v>0</v>
      </c>
      <c r="CR4" s="227">
        <v>0</v>
      </c>
      <c r="CS4" s="244" t="str">
        <f>Opciones!$AE$109</f>
        <v/>
      </c>
      <c r="CT4" s="244" t="str">
        <f>Opciones!$AE$110</f>
        <v/>
      </c>
      <c r="CU4" s="244" t="str">
        <f>Opciones!$AE$111</f>
        <v/>
      </c>
      <c r="CV4" s="244" t="str">
        <f>Opciones!$AE$112</f>
        <v/>
      </c>
      <c r="CW4" s="244" t="str">
        <f>Opciones!$AE$113</f>
        <v/>
      </c>
      <c r="CX4" s="244" t="str">
        <f>Opciones!$AE$114</f>
        <v/>
      </c>
      <c r="CY4" s="244" t="str">
        <f>Opciones!$AE$115</f>
        <v/>
      </c>
      <c r="CZ4" s="244" t="str">
        <f>Opciones!$AE$116</f>
        <v/>
      </c>
      <c r="DA4" s="244" t="str">
        <f>Opciones!$AE$117</f>
        <v/>
      </c>
      <c r="DB4" s="244" t="str">
        <f>Opciones!$AE$118</f>
        <v/>
      </c>
      <c r="DC4" s="244" t="str">
        <f>Opciones!$AE$119</f>
        <v/>
      </c>
      <c r="DD4" s="245" t="str">
        <f>IF(DC4=11,Ficha_Tecnica!$T$299," ")</f>
        <v xml:space="preserve"> </v>
      </c>
      <c r="DE4" s="227" t="str">
        <f>Opciones!$M$49</f>
        <v xml:space="preserve"> </v>
      </c>
      <c r="DF4" s="231" t="str">
        <f>IF(DE4=8,Ficha_Tecnica!$P$315," ")</f>
        <v xml:space="preserve"> </v>
      </c>
      <c r="DG4" s="227" t="str">
        <f>Opciones!$M$53</f>
        <v xml:space="preserve"> </v>
      </c>
      <c r="DH4" s="231" t="str">
        <f>IF(DG4=8,Ficha_Tecnica!$P$332," ")</f>
        <v xml:space="preserve"> </v>
      </c>
      <c r="DI4" s="227" t="str">
        <f>IF(Opciones!$U$34&gt;0,Opciones!U34,IF(Opciones!AF34=TRUE,"999"," "))</f>
        <v xml:space="preserve"> </v>
      </c>
      <c r="DJ4" s="227">
        <f>Ficha_Tecnica!$S$345</f>
        <v>0</v>
      </c>
      <c r="DK4" s="227">
        <v>0</v>
      </c>
      <c r="DL4" s="227" t="str">
        <f>Opciones!$AO$125</f>
        <v/>
      </c>
      <c r="DM4" s="227" t="str">
        <f>Opciones!$AO$126</f>
        <v/>
      </c>
      <c r="DN4" s="227" t="str">
        <f>Opciones!$AO$127</f>
        <v/>
      </c>
      <c r="DO4" s="231" t="str">
        <f>Opciones!$W$41</f>
        <v/>
      </c>
      <c r="DP4" s="231" t="str">
        <f>Opciones!$W$42</f>
        <v/>
      </c>
      <c r="DQ4" s="231" t="str">
        <f>Opciones!$W$43</f>
        <v/>
      </c>
      <c r="DR4" s="231" t="str">
        <f>Opciones!$W$44</f>
        <v/>
      </c>
      <c r="DS4" s="231" t="str">
        <f>Opciones!$W$45</f>
        <v/>
      </c>
      <c r="DT4" s="227">
        <f>Ficha_Tecnica!$AC$372</f>
        <v>0</v>
      </c>
      <c r="DU4" s="227">
        <v>0</v>
      </c>
      <c r="DV4" s="228" t="str">
        <f>Opciones!$AE$133</f>
        <v/>
      </c>
      <c r="DW4" s="228" t="str">
        <f>Opciones!$AE$134</f>
        <v/>
      </c>
      <c r="DX4" s="228" t="str">
        <f>Opciones!$AE$135</f>
        <v/>
      </c>
      <c r="DY4" s="228" t="str">
        <f>Opciones!$AE$136</f>
        <v/>
      </c>
      <c r="DZ4" s="228" t="str">
        <f>Opciones!$AE$137</f>
        <v/>
      </c>
      <c r="EA4" s="228" t="str">
        <f>Opciones!$AE$138</f>
        <v/>
      </c>
      <c r="EB4" s="228" t="str">
        <f>Opciones!$AE$139</f>
        <v/>
      </c>
      <c r="EC4" s="228" t="str">
        <f>Opciones!$AE$140</f>
        <v/>
      </c>
      <c r="ED4" s="228" t="str">
        <f>Opciones!$AE$141</f>
        <v/>
      </c>
      <c r="EE4" s="228" t="str">
        <f>Opciones!$AE$142</f>
        <v/>
      </c>
      <c r="EF4" s="228" t="str">
        <f>Opciones!$AE$143</f>
        <v/>
      </c>
      <c r="EG4" s="229" t="str">
        <f>IF(EF4=11,Ficha_Tecnica!$T$382," ")</f>
        <v xml:space="preserve"> </v>
      </c>
      <c r="EH4" s="227">
        <f>Ficha_Tecnica!$B$391</f>
        <v>0</v>
      </c>
      <c r="EI4" s="227">
        <f>Ficha_Tecnica!$B$393</f>
        <v>0</v>
      </c>
      <c r="EJ4" s="227">
        <f>Ficha_Tecnica!$I$397</f>
        <v>0</v>
      </c>
      <c r="EK4" s="227">
        <f>Ficha_Tecnica!$T$397</f>
        <v>0</v>
      </c>
      <c r="EL4" s="227">
        <f>Ficha_Tecnica!$L$399</f>
        <v>0</v>
      </c>
      <c r="EM4" s="227">
        <f>Ficha_Tecnica!$W$399</f>
        <v>0</v>
      </c>
      <c r="EN4" s="227">
        <f>Ficha_Tecnica!B411</f>
        <v>0</v>
      </c>
    </row>
    <row r="6" spans="1:144" x14ac:dyDescent="0.2">
      <c r="AO6" s="233"/>
      <c r="AP6" s="233"/>
      <c r="AQ6" s="233"/>
      <c r="AR6" s="233"/>
      <c r="AS6" s="233"/>
      <c r="AT6" s="233"/>
      <c r="AU6" s="233"/>
      <c r="AV6" s="233"/>
      <c r="AW6" s="233"/>
    </row>
  </sheetData>
  <customSheetViews>
    <customSheetView guid="{E71FD2CF-1408-495F-8A98-D42FA5E94915}" scale="80" state="hidden">
      <pane xSplit="1" ySplit="3" topLeftCell="V4" activePane="bottomRight" state="frozen"/>
      <selection pane="bottomRight" activeCell="AJ5" sqref="AJ5"/>
      <pageMargins left="0.7" right="0.7" top="0.75" bottom="0.75" header="0.3" footer="0.3"/>
    </customSheetView>
  </customSheetViews>
  <mergeCells count="159">
    <mergeCell ref="I1:K1"/>
    <mergeCell ref="I2:I3"/>
    <mergeCell ref="J2:J3"/>
    <mergeCell ref="K2:K3"/>
    <mergeCell ref="CH1:CQ1"/>
    <mergeCell ref="CH2:CH3"/>
    <mergeCell ref="CI2:CI3"/>
    <mergeCell ref="CJ2:CJ3"/>
    <mergeCell ref="CK2:CK3"/>
    <mergeCell ref="CL2:CL3"/>
    <mergeCell ref="CM2:CM3"/>
    <mergeCell ref="CN2:CN3"/>
    <mergeCell ref="CO2:CO3"/>
    <mergeCell ref="CP2:CP3"/>
    <mergeCell ref="CQ2:CQ3"/>
    <mergeCell ref="BY2:BY3"/>
    <mergeCell ref="BZ2:BZ3"/>
    <mergeCell ref="CA2:CA3"/>
    <mergeCell ref="CB2:CB3"/>
    <mergeCell ref="CC2:CC3"/>
    <mergeCell ref="CD2:CD3"/>
    <mergeCell ref="CE2:CE3"/>
    <mergeCell ref="CF2:CF3"/>
    <mergeCell ref="CG2:CG3"/>
    <mergeCell ref="AO1:AW1"/>
    <mergeCell ref="AO2:AO3"/>
    <mergeCell ref="AP2:AP3"/>
    <mergeCell ref="AQ2:AQ3"/>
    <mergeCell ref="AR2:AR3"/>
    <mergeCell ref="AS2:AS3"/>
    <mergeCell ref="AT2:AT3"/>
    <mergeCell ref="AU2:AU3"/>
    <mergeCell ref="AV2:AV3"/>
    <mergeCell ref="AW2:AW3"/>
    <mergeCell ref="BR2:BR3"/>
    <mergeCell ref="BS2:BS3"/>
    <mergeCell ref="BT2:BT3"/>
    <mergeCell ref="BU2:BU3"/>
    <mergeCell ref="DC2:DC3"/>
    <mergeCell ref="DD2:DD3"/>
    <mergeCell ref="DE1:DE3"/>
    <mergeCell ref="DF1:DF3"/>
    <mergeCell ref="CS1:DD1"/>
    <mergeCell ref="CR1:CR3"/>
    <mergeCell ref="CS2:CS3"/>
    <mergeCell ref="CT2:CT3"/>
    <mergeCell ref="CU2:CU3"/>
    <mergeCell ref="CV2:CV3"/>
    <mergeCell ref="CW2:CW3"/>
    <mergeCell ref="CX2:CX3"/>
    <mergeCell ref="BV2:BV3"/>
    <mergeCell ref="BW2:BW3"/>
    <mergeCell ref="CY2:CY3"/>
    <mergeCell ref="CZ2:CZ3"/>
    <mergeCell ref="DA2:DA3"/>
    <mergeCell ref="DB2:DB3"/>
    <mergeCell ref="BX1:CG1"/>
    <mergeCell ref="BX2:BX3"/>
    <mergeCell ref="BA1:BH1"/>
    <mergeCell ref="BA2:BA3"/>
    <mergeCell ref="BB2:BB3"/>
    <mergeCell ref="BC2:BC3"/>
    <mergeCell ref="BD2:BD3"/>
    <mergeCell ref="BE2:BE3"/>
    <mergeCell ref="BF2:BF3"/>
    <mergeCell ref="BG2:BG3"/>
    <mergeCell ref="BH2:BH3"/>
    <mergeCell ref="BQ2:BQ3"/>
    <mergeCell ref="A1:A3"/>
    <mergeCell ref="B1:B3"/>
    <mergeCell ref="C1:C3"/>
    <mergeCell ref="D1:D3"/>
    <mergeCell ref="E1:E3"/>
    <mergeCell ref="F1:F3"/>
    <mergeCell ref="G1:G3"/>
    <mergeCell ref="H1:H3"/>
    <mergeCell ref="R2:R3"/>
    <mergeCell ref="S1:S3"/>
    <mergeCell ref="T1:T3"/>
    <mergeCell ref="U1:Y1"/>
    <mergeCell ref="U2:U3"/>
    <mergeCell ref="V2:V3"/>
    <mergeCell ref="L1:R1"/>
    <mergeCell ref="L2:L3"/>
    <mergeCell ref="M2:M3"/>
    <mergeCell ref="N2:N3"/>
    <mergeCell ref="O2:O3"/>
    <mergeCell ref="P2:P3"/>
    <mergeCell ref="Q2:Q3"/>
    <mergeCell ref="W2:W3"/>
    <mergeCell ref="X2:X3"/>
    <mergeCell ref="Y2:Y3"/>
    <mergeCell ref="BN2:BN3"/>
    <mergeCell ref="BO2:BO3"/>
    <mergeCell ref="BP2:BP3"/>
    <mergeCell ref="BL2:BL3"/>
    <mergeCell ref="BM2:BM3"/>
    <mergeCell ref="AI2:AI3"/>
    <mergeCell ref="AL2:AL3"/>
    <mergeCell ref="BI1:BI3"/>
    <mergeCell ref="BJ1:BW1"/>
    <mergeCell ref="BJ2:BJ3"/>
    <mergeCell ref="BK2:BK3"/>
    <mergeCell ref="AX1:AX3"/>
    <mergeCell ref="AY1:AY3"/>
    <mergeCell ref="AZ1:AZ3"/>
    <mergeCell ref="Z1:AD1"/>
    <mergeCell ref="AE1:AI1"/>
    <mergeCell ref="AN2:AN3"/>
    <mergeCell ref="AJ1:AN1"/>
    <mergeCell ref="Z2:Z3"/>
    <mergeCell ref="AA2:AA3"/>
    <mergeCell ref="AB2:AB3"/>
    <mergeCell ref="AE2:AE3"/>
    <mergeCell ref="AF2:AF3"/>
    <mergeCell ref="AG2:AG3"/>
    <mergeCell ref="AJ2:AJ3"/>
    <mergeCell ref="AK2:AK3"/>
    <mergeCell ref="AM2:AM3"/>
    <mergeCell ref="AD2:AD3"/>
    <mergeCell ref="AC2:AC3"/>
    <mergeCell ref="AH2:AH3"/>
    <mergeCell ref="EH1:EH3"/>
    <mergeCell ref="DG1:DG3"/>
    <mergeCell ref="DO1:DS1"/>
    <mergeCell ref="DO2:DO3"/>
    <mergeCell ref="DP2:DP3"/>
    <mergeCell ref="DT1:DT3"/>
    <mergeCell ref="DH1:DH3"/>
    <mergeCell ref="DI1:DI3"/>
    <mergeCell ref="DJ1:DJ3"/>
    <mergeCell ref="DL2:DL3"/>
    <mergeCell ref="DM2:DM3"/>
    <mergeCell ref="DN2:DN3"/>
    <mergeCell ref="DK1:DK3"/>
    <mergeCell ref="DL1:DN1"/>
    <mergeCell ref="DQ2:DQ3"/>
    <mergeCell ref="DR2:DR3"/>
    <mergeCell ref="DS2:DS3"/>
    <mergeCell ref="EN1:EN3"/>
    <mergeCell ref="EJ1:EJ3"/>
    <mergeCell ref="EM1:EM3"/>
    <mergeCell ref="DU1:DU3"/>
    <mergeCell ref="DV1:EG1"/>
    <mergeCell ref="DV2:DV3"/>
    <mergeCell ref="DW2:DW3"/>
    <mergeCell ref="DX2:DX3"/>
    <mergeCell ref="DY2:DY3"/>
    <mergeCell ref="DZ2:DZ3"/>
    <mergeCell ref="EA2:EA3"/>
    <mergeCell ref="EB2:EB3"/>
    <mergeCell ref="EC2:EC3"/>
    <mergeCell ref="ED2:ED3"/>
    <mergeCell ref="EE2:EE3"/>
    <mergeCell ref="EF2:EF3"/>
    <mergeCell ref="EG2:EG3"/>
    <mergeCell ref="EI1:EI3"/>
    <mergeCell ref="EK1:EK3"/>
    <mergeCell ref="EL1:E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P183"/>
  <sheetViews>
    <sheetView topLeftCell="A79" zoomScale="80" zoomScaleNormal="80" workbookViewId="0">
      <selection activeCell="D117" sqref="D117"/>
    </sheetView>
  </sheetViews>
  <sheetFormatPr baseColWidth="10" defaultRowHeight="12" x14ac:dyDescent="0.2"/>
  <cols>
    <col min="1" max="1" width="14.7109375" style="43" customWidth="1"/>
    <col min="2" max="2" width="11" style="43" bestFit="1" customWidth="1"/>
    <col min="3" max="3" width="7.140625" style="43" bestFit="1" customWidth="1"/>
    <col min="4" max="4" width="77" style="43" bestFit="1" customWidth="1"/>
    <col min="5" max="5" width="7.140625" style="43" bestFit="1" customWidth="1"/>
    <col min="6" max="6" width="62.85546875" style="43" bestFit="1" customWidth="1"/>
    <col min="7" max="7" width="2.7109375" style="43" customWidth="1"/>
    <col min="8" max="8" width="3.85546875" style="43" customWidth="1"/>
    <col min="9" max="9" width="2.28515625" style="43" bestFit="1" customWidth="1"/>
    <col min="10" max="10" width="7.85546875" style="43" bestFit="1" customWidth="1"/>
    <col min="11" max="11" width="6.5703125" style="43" bestFit="1" customWidth="1"/>
    <col min="12" max="12" width="2.7109375" style="43" customWidth="1"/>
    <col min="13" max="13" width="4.42578125" style="43" customWidth="1"/>
    <col min="14" max="14" width="2.28515625" style="43" bestFit="1" customWidth="1"/>
    <col min="15" max="15" width="2.7109375" style="43" customWidth="1"/>
    <col min="16" max="16" width="2.28515625" style="43" bestFit="1" customWidth="1"/>
    <col min="17" max="17" width="4.5703125" style="43" bestFit="1" customWidth="1"/>
    <col min="18" max="18" width="6.28515625" style="43" bestFit="1" customWidth="1"/>
    <col min="19" max="19" width="2.7109375" style="43" customWidth="1"/>
    <col min="20" max="20" width="6.28515625" style="43" bestFit="1" customWidth="1"/>
    <col min="21" max="21" width="4.140625" style="43" bestFit="1" customWidth="1"/>
    <col min="22" max="28" width="2.7109375" style="43" customWidth="1"/>
    <col min="29" max="29" width="8.42578125" style="43" customWidth="1"/>
    <col min="30" max="30" width="4.140625" style="43" customWidth="1"/>
    <col min="31" max="31" width="2.7109375" style="43" customWidth="1"/>
    <col min="32" max="32" width="8.5703125" style="43" bestFit="1" customWidth="1"/>
    <col min="33" max="39" width="2.7109375" style="43" customWidth="1"/>
    <col min="40" max="40" width="5" style="43" customWidth="1"/>
    <col min="41" max="41" width="12.28515625" style="43" bestFit="1" customWidth="1"/>
    <col min="42" max="42" width="4.5703125" style="43" customWidth="1"/>
    <col min="43" max="16384" width="11.42578125" style="43"/>
  </cols>
  <sheetData>
    <row r="1" spans="1:39" x14ac:dyDescent="0.2">
      <c r="A1" s="386" t="s">
        <v>121</v>
      </c>
      <c r="B1" s="194" t="s">
        <v>39</v>
      </c>
      <c r="C1" s="195" t="s">
        <v>38</v>
      </c>
      <c r="F1" s="196"/>
      <c r="G1" s="5"/>
      <c r="H1" s="5"/>
      <c r="I1" s="5"/>
      <c r="J1" s="5"/>
      <c r="K1" s="5"/>
      <c r="L1" s="5"/>
      <c r="M1" s="5"/>
      <c r="N1" s="5"/>
      <c r="O1" s="5"/>
      <c r="P1" s="5"/>
      <c r="Q1" s="5"/>
      <c r="R1" s="5"/>
      <c r="S1" s="5"/>
      <c r="T1" s="5"/>
      <c r="U1" s="5"/>
      <c r="V1" s="5"/>
      <c r="W1" s="5"/>
      <c r="X1" s="5"/>
      <c r="Y1" s="5"/>
      <c r="Z1" s="5"/>
      <c r="AA1" s="5"/>
      <c r="AB1" s="5"/>
      <c r="AC1" s="5"/>
      <c r="AD1" s="5"/>
      <c r="AE1" s="5"/>
      <c r="AF1" s="5"/>
      <c r="AG1" s="5"/>
      <c r="AH1" s="63"/>
      <c r="AI1" s="63"/>
      <c r="AJ1" s="63"/>
      <c r="AK1" s="63"/>
      <c r="AL1" s="63"/>
      <c r="AM1" s="63"/>
    </row>
    <row r="2" spans="1:39" x14ac:dyDescent="0.2">
      <c r="A2" s="387"/>
      <c r="B2" s="197" t="s">
        <v>149</v>
      </c>
      <c r="C2" s="198">
        <v>1</v>
      </c>
      <c r="F2" s="199"/>
      <c r="G2" s="200"/>
      <c r="H2" s="380" t="s">
        <v>108</v>
      </c>
      <c r="I2" s="380"/>
      <c r="J2" s="380"/>
      <c r="K2" s="380"/>
      <c r="L2" s="380"/>
      <c r="M2" s="201">
        <f>Ficha_Tecnica!H97</f>
        <v>0</v>
      </c>
      <c r="N2" s="200"/>
      <c r="O2" s="200"/>
      <c r="P2" s="200"/>
      <c r="Q2" s="381"/>
      <c r="R2" s="381"/>
      <c r="S2" s="381"/>
      <c r="T2" s="381"/>
      <c r="U2" s="381"/>
      <c r="V2" s="381"/>
      <c r="W2" s="381"/>
      <c r="X2" s="381"/>
      <c r="Y2" s="381"/>
      <c r="Z2" s="381"/>
      <c r="AA2" s="381"/>
      <c r="AB2" s="381"/>
      <c r="AC2" s="381"/>
      <c r="AD2" s="381"/>
      <c r="AE2" s="381"/>
      <c r="AF2" s="381"/>
      <c r="AG2" s="381"/>
      <c r="AH2" s="381"/>
      <c r="AI2" s="381"/>
      <c r="AJ2" s="381"/>
      <c r="AK2" s="381"/>
      <c r="AL2" s="381"/>
      <c r="AM2" s="381"/>
    </row>
    <row r="3" spans="1:39" x14ac:dyDescent="0.2">
      <c r="A3" s="387"/>
      <c r="B3" s="197" t="s">
        <v>151</v>
      </c>
      <c r="C3" s="198">
        <v>2</v>
      </c>
      <c r="F3" s="382" t="s">
        <v>14</v>
      </c>
      <c r="G3" s="383"/>
      <c r="H3" s="200"/>
      <c r="I3" s="200"/>
      <c r="J3" s="367" t="s">
        <v>110</v>
      </c>
      <c r="K3" s="367"/>
      <c r="L3" s="367"/>
      <c r="M3" s="367"/>
      <c r="N3" s="384">
        <f>Ficha_Tecnica!I98</f>
        <v>0</v>
      </c>
      <c r="O3" s="384"/>
      <c r="P3" s="200"/>
      <c r="Q3" s="202" t="str">
        <f>CONCATENATE(M2,".",N3)</f>
        <v>0.0</v>
      </c>
      <c r="R3" s="381"/>
      <c r="S3" s="381"/>
      <c r="T3" s="381"/>
      <c r="U3" s="381"/>
      <c r="V3" s="381"/>
      <c r="W3" s="381"/>
      <c r="X3" s="381"/>
      <c r="Y3" s="381"/>
      <c r="Z3" s="381"/>
      <c r="AA3" s="381"/>
      <c r="AB3" s="381"/>
      <c r="AC3" s="381"/>
      <c r="AD3" s="381"/>
      <c r="AE3" s="381"/>
      <c r="AF3" s="381"/>
      <c r="AG3" s="381"/>
      <c r="AH3" s="381"/>
      <c r="AI3" s="381"/>
      <c r="AJ3" s="381"/>
      <c r="AK3" s="381"/>
      <c r="AL3" s="381"/>
      <c r="AM3" s="381"/>
    </row>
    <row r="4" spans="1:39" x14ac:dyDescent="0.2">
      <c r="A4" s="387"/>
      <c r="B4" s="197" t="s">
        <v>152</v>
      </c>
      <c r="C4" s="198">
        <v>3</v>
      </c>
      <c r="F4" s="203"/>
      <c r="G4" s="204"/>
      <c r="H4" s="200"/>
      <c r="I4" s="200"/>
      <c r="J4" s="200"/>
      <c r="K4" s="367" t="s">
        <v>109</v>
      </c>
      <c r="L4" s="367"/>
      <c r="M4" s="367"/>
      <c r="N4" s="367"/>
      <c r="O4" s="367"/>
      <c r="P4" s="201">
        <f>Ficha_Tecnica!K99</f>
        <v>0</v>
      </c>
      <c r="Q4" s="200"/>
      <c r="R4" s="202" t="str">
        <f>CONCATENATE(M2,".",N3,".",P4)</f>
        <v>0.0.0</v>
      </c>
      <c r="S4" s="200"/>
      <c r="T4" s="200" t="str">
        <f>R4</f>
        <v>0.0.0</v>
      </c>
      <c r="U4" s="200"/>
      <c r="V4" s="200"/>
      <c r="W4" s="200"/>
      <c r="X4" s="200"/>
      <c r="Y4" s="200"/>
      <c r="Z4" s="200"/>
      <c r="AA4" s="200"/>
      <c r="AB4" s="200"/>
      <c r="AC4" s="200"/>
      <c r="AD4" s="200"/>
      <c r="AE4" s="200"/>
      <c r="AF4" s="200"/>
      <c r="AG4" s="200"/>
      <c r="AH4" s="200"/>
      <c r="AI4" s="200"/>
      <c r="AJ4" s="200"/>
      <c r="AK4" s="200"/>
      <c r="AL4" s="200"/>
      <c r="AM4" s="200"/>
    </row>
    <row r="5" spans="1:39" x14ac:dyDescent="0.2">
      <c r="A5" s="387"/>
      <c r="B5" s="197" t="s">
        <v>150</v>
      </c>
      <c r="C5" s="198">
        <v>4</v>
      </c>
      <c r="F5" s="203"/>
      <c r="G5" s="204"/>
      <c r="H5" s="200"/>
      <c r="I5" s="200"/>
      <c r="J5" s="200"/>
      <c r="K5" s="367" t="s">
        <v>109</v>
      </c>
      <c r="L5" s="367"/>
      <c r="M5" s="367"/>
      <c r="N5" s="367"/>
      <c r="O5" s="367"/>
      <c r="P5" s="201">
        <f>Ficha_Tecnica!K100</f>
        <v>0</v>
      </c>
      <c r="Q5" s="200"/>
      <c r="R5" s="202" t="str">
        <f>CONCATENATE(M2,".",N3,".",P5)</f>
        <v>0.0.0</v>
      </c>
      <c r="S5" s="200"/>
      <c r="T5" s="200" t="str">
        <f>IF(P5=0,"0",R5)</f>
        <v>0</v>
      </c>
      <c r="U5" s="200"/>
      <c r="V5" s="200"/>
      <c r="W5" s="200"/>
      <c r="X5" s="200"/>
      <c r="Y5" s="200"/>
      <c r="Z5" s="200"/>
      <c r="AA5" s="200"/>
      <c r="AB5" s="200"/>
      <c r="AC5" s="200"/>
      <c r="AD5" s="200"/>
      <c r="AE5" s="200"/>
      <c r="AF5" s="200"/>
      <c r="AG5" s="200"/>
      <c r="AH5" s="200"/>
      <c r="AI5" s="200"/>
      <c r="AJ5" s="200"/>
      <c r="AK5" s="200"/>
      <c r="AL5" s="200"/>
      <c r="AM5" s="200"/>
    </row>
    <row r="6" spans="1:39" x14ac:dyDescent="0.2">
      <c r="A6" s="387"/>
      <c r="B6" s="197" t="s">
        <v>153</v>
      </c>
      <c r="C6" s="198">
        <v>5</v>
      </c>
      <c r="F6" s="203"/>
      <c r="G6" s="204"/>
      <c r="H6" s="200"/>
      <c r="I6" s="200"/>
      <c r="J6" s="200"/>
      <c r="K6" s="367" t="s">
        <v>109</v>
      </c>
      <c r="L6" s="367"/>
      <c r="M6" s="367"/>
      <c r="N6" s="367"/>
      <c r="O6" s="367"/>
      <c r="P6" s="201">
        <f>Ficha_Tecnica!K101</f>
        <v>0</v>
      </c>
      <c r="Q6" s="200"/>
      <c r="R6" s="202" t="str">
        <f>CONCATENATE(M2,".",N3,".",P6)</f>
        <v>0.0.0</v>
      </c>
      <c r="S6" s="200"/>
      <c r="T6" s="200" t="str">
        <f t="shared" ref="T6" si="0">IF(P6=0,"0",R6)</f>
        <v>0</v>
      </c>
      <c r="U6" s="200"/>
      <c r="V6" s="200"/>
      <c r="W6" s="200"/>
      <c r="X6" s="200"/>
      <c r="Y6" s="200"/>
      <c r="Z6" s="200"/>
      <c r="AA6" s="200"/>
      <c r="AB6" s="200"/>
      <c r="AC6" s="200"/>
      <c r="AD6" s="200"/>
      <c r="AE6" s="200"/>
      <c r="AF6" s="200"/>
      <c r="AG6" s="200"/>
      <c r="AH6" s="200"/>
      <c r="AI6" s="200"/>
      <c r="AJ6" s="200"/>
      <c r="AK6" s="200"/>
      <c r="AL6" s="200"/>
      <c r="AM6" s="200"/>
    </row>
    <row r="7" spans="1:39" x14ac:dyDescent="0.2">
      <c r="B7" s="205" t="s">
        <v>481</v>
      </c>
      <c r="C7" s="198">
        <v>6</v>
      </c>
      <c r="F7" s="203"/>
      <c r="G7" s="204"/>
      <c r="H7" s="200"/>
      <c r="I7" s="200"/>
      <c r="J7" s="200"/>
      <c r="K7" s="367"/>
      <c r="L7" s="367"/>
      <c r="M7" s="367"/>
      <c r="N7" s="367"/>
      <c r="O7" s="367"/>
      <c r="P7" s="201"/>
      <c r="Q7" s="200"/>
      <c r="R7" s="202"/>
      <c r="S7" s="200"/>
      <c r="T7" s="200"/>
      <c r="U7" s="200"/>
      <c r="V7" s="200"/>
      <c r="W7" s="200"/>
      <c r="X7" s="200"/>
      <c r="Y7" s="200"/>
      <c r="Z7" s="200"/>
      <c r="AA7" s="200"/>
      <c r="AB7" s="200"/>
      <c r="AC7" s="200"/>
      <c r="AD7" s="200"/>
      <c r="AE7" s="200"/>
      <c r="AF7" s="200"/>
      <c r="AG7" s="200"/>
      <c r="AH7" s="200"/>
      <c r="AI7" s="200"/>
      <c r="AJ7" s="200"/>
      <c r="AK7" s="200"/>
      <c r="AL7" s="200"/>
      <c r="AM7" s="200"/>
    </row>
    <row r="8" spans="1:39" x14ac:dyDescent="0.2">
      <c r="F8" s="203"/>
      <c r="G8" s="204"/>
      <c r="H8" s="200"/>
      <c r="I8" s="200"/>
      <c r="J8" s="200"/>
      <c r="K8" s="367"/>
      <c r="L8" s="367"/>
      <c r="M8" s="367"/>
      <c r="N8" s="367"/>
      <c r="O8" s="367"/>
      <c r="P8" s="201"/>
      <c r="Q8" s="200"/>
      <c r="R8" s="202"/>
      <c r="S8" s="200"/>
      <c r="T8" s="200"/>
      <c r="U8" s="200"/>
      <c r="V8" s="200"/>
      <c r="W8" s="200"/>
      <c r="X8" s="200"/>
      <c r="Y8" s="200"/>
      <c r="Z8" s="200"/>
      <c r="AA8" s="200"/>
      <c r="AB8" s="200"/>
      <c r="AC8" s="200"/>
      <c r="AD8" s="200"/>
      <c r="AE8" s="200"/>
      <c r="AF8" s="200"/>
      <c r="AG8" s="200"/>
      <c r="AH8" s="200"/>
      <c r="AI8" s="200"/>
      <c r="AJ8" s="200"/>
      <c r="AK8" s="200"/>
      <c r="AL8" s="200"/>
      <c r="AM8" s="200"/>
    </row>
    <row r="9" spans="1:39" x14ac:dyDescent="0.2">
      <c r="A9" s="385" t="s">
        <v>126</v>
      </c>
      <c r="B9" s="206" t="s">
        <v>39</v>
      </c>
      <c r="C9" s="195" t="s">
        <v>38</v>
      </c>
      <c r="F9" s="203"/>
      <c r="G9" s="204"/>
      <c r="H9" s="200"/>
      <c r="I9" s="200"/>
      <c r="J9" s="200"/>
      <c r="K9" s="367"/>
      <c r="L9" s="367"/>
      <c r="M9" s="367"/>
      <c r="N9" s="367"/>
      <c r="O9" s="367"/>
      <c r="P9" s="201"/>
      <c r="Q9" s="200"/>
      <c r="R9" s="202"/>
      <c r="S9" s="200"/>
      <c r="T9" s="200"/>
      <c r="U9" s="200"/>
      <c r="V9" s="200"/>
      <c r="W9" s="200"/>
      <c r="X9" s="200"/>
      <c r="Y9" s="200"/>
      <c r="Z9" s="200"/>
      <c r="AA9" s="200"/>
      <c r="AB9" s="200"/>
      <c r="AC9" s="200"/>
      <c r="AD9" s="200"/>
      <c r="AE9" s="200"/>
      <c r="AF9" s="200"/>
      <c r="AG9" s="200"/>
      <c r="AH9" s="200"/>
      <c r="AI9" s="200"/>
      <c r="AJ9" s="200"/>
      <c r="AK9" s="200"/>
      <c r="AL9" s="200"/>
      <c r="AM9" s="200"/>
    </row>
    <row r="10" spans="1:39" x14ac:dyDescent="0.2">
      <c r="A10" s="385"/>
      <c r="B10" s="207" t="s">
        <v>154</v>
      </c>
      <c r="C10" s="198">
        <v>1</v>
      </c>
    </row>
    <row r="11" spans="1:39" x14ac:dyDescent="0.2">
      <c r="A11" s="385"/>
      <c r="B11" s="207" t="s">
        <v>155</v>
      </c>
      <c r="C11" s="198">
        <v>2</v>
      </c>
      <c r="F11" s="203"/>
      <c r="G11" s="204"/>
      <c r="H11" s="204"/>
      <c r="I11" s="204"/>
      <c r="J11" s="204"/>
      <c r="K11" s="204"/>
      <c r="L11" s="204"/>
      <c r="M11" s="204"/>
      <c r="N11" s="204"/>
      <c r="O11" s="204"/>
      <c r="P11" s="204"/>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row>
    <row r="12" spans="1:39" x14ac:dyDescent="0.2">
      <c r="F12" s="199"/>
      <c r="G12" s="200"/>
      <c r="H12" s="380" t="s">
        <v>111</v>
      </c>
      <c r="I12" s="380"/>
      <c r="J12" s="380"/>
      <c r="K12" s="380"/>
      <c r="L12" s="380"/>
      <c r="M12" s="201">
        <f>Ficha_Tecnica!H105</f>
        <v>0</v>
      </c>
      <c r="N12" s="208"/>
      <c r="O12" s="208"/>
      <c r="P12" s="200"/>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row>
    <row r="13" spans="1:39" x14ac:dyDescent="0.2">
      <c r="F13" s="382" t="s">
        <v>15</v>
      </c>
      <c r="G13" s="383"/>
      <c r="H13" s="208"/>
      <c r="I13" s="208"/>
      <c r="J13" s="380" t="s">
        <v>112</v>
      </c>
      <c r="K13" s="380"/>
      <c r="L13" s="380"/>
      <c r="M13" s="380"/>
      <c r="N13" s="384">
        <f>Ficha_Tecnica!I106</f>
        <v>0</v>
      </c>
      <c r="O13" s="384"/>
      <c r="P13" s="200"/>
      <c r="Q13" s="202" t="str">
        <f>CONCATENATE(M12,".",N13)</f>
        <v>0.0</v>
      </c>
      <c r="R13" s="381"/>
      <c r="S13" s="381"/>
      <c r="T13" s="381"/>
      <c r="U13" s="381"/>
      <c r="V13" s="381"/>
      <c r="W13" s="381"/>
      <c r="X13" s="381"/>
      <c r="Y13" s="381"/>
      <c r="Z13" s="381"/>
      <c r="AA13" s="381"/>
      <c r="AB13" s="381"/>
      <c r="AC13" s="381"/>
      <c r="AD13" s="381"/>
      <c r="AE13" s="381"/>
      <c r="AF13" s="381"/>
      <c r="AG13" s="381"/>
      <c r="AH13" s="381"/>
      <c r="AI13" s="381"/>
      <c r="AJ13" s="381"/>
      <c r="AK13" s="381"/>
      <c r="AL13" s="381"/>
      <c r="AM13" s="381"/>
    </row>
    <row r="14" spans="1:39" x14ac:dyDescent="0.2">
      <c r="C14" s="379" t="s">
        <v>40</v>
      </c>
      <c r="D14" s="379"/>
      <c r="F14" s="203"/>
      <c r="G14" s="204"/>
      <c r="H14" s="208"/>
      <c r="I14" s="208"/>
      <c r="J14" s="208"/>
      <c r="K14" s="380" t="s">
        <v>113</v>
      </c>
      <c r="L14" s="380"/>
      <c r="M14" s="380"/>
      <c r="N14" s="380"/>
      <c r="O14" s="380"/>
      <c r="P14" s="201">
        <f>Ficha_Tecnica!K107</f>
        <v>0</v>
      </c>
      <c r="Q14" s="200"/>
      <c r="R14" s="202" t="str">
        <f>CONCATENATE(M12,".",N13,".",P14)</f>
        <v>0.0.0</v>
      </c>
      <c r="S14" s="200"/>
      <c r="T14" s="200" t="str">
        <f>R14</f>
        <v>0.0.0</v>
      </c>
      <c r="U14" s="200"/>
      <c r="V14" s="200"/>
      <c r="W14" s="200"/>
      <c r="X14" s="200"/>
      <c r="Y14" s="200"/>
      <c r="Z14" s="200"/>
      <c r="AA14" s="200"/>
      <c r="AB14" s="200"/>
      <c r="AC14" s="200"/>
      <c r="AD14" s="200"/>
      <c r="AE14" s="200"/>
      <c r="AF14" s="200"/>
      <c r="AG14" s="200"/>
      <c r="AH14" s="200"/>
      <c r="AI14" s="200"/>
      <c r="AJ14" s="200"/>
      <c r="AK14" s="200"/>
      <c r="AL14" s="200"/>
      <c r="AM14" s="200"/>
    </row>
    <row r="15" spans="1:39" x14ac:dyDescent="0.2">
      <c r="C15" s="209">
        <v>1</v>
      </c>
      <c r="D15" s="210" t="s">
        <v>117</v>
      </c>
      <c r="F15" s="203"/>
      <c r="G15" s="204"/>
      <c r="H15" s="208"/>
      <c r="I15" s="208"/>
      <c r="J15" s="208"/>
      <c r="K15" s="380" t="s">
        <v>113</v>
      </c>
      <c r="L15" s="380"/>
      <c r="M15" s="380"/>
      <c r="N15" s="380"/>
      <c r="O15" s="380"/>
      <c r="P15" s="201">
        <f>Ficha_Tecnica!K108</f>
        <v>0</v>
      </c>
      <c r="Q15" s="200"/>
      <c r="R15" s="202" t="str">
        <f>CONCATENATE(M12,".",N13,".",P15)</f>
        <v>0.0.0</v>
      </c>
      <c r="S15" s="200"/>
      <c r="T15" s="200" t="str">
        <f>IF(P15=0,"0",R15)</f>
        <v>0</v>
      </c>
      <c r="U15" s="200"/>
      <c r="V15" s="200"/>
      <c r="W15" s="200"/>
      <c r="X15" s="200"/>
      <c r="Y15" s="200"/>
      <c r="Z15" s="200"/>
      <c r="AA15" s="200"/>
      <c r="AB15" s="200"/>
      <c r="AC15" s="200"/>
      <c r="AD15" s="200"/>
      <c r="AE15" s="200"/>
      <c r="AF15" s="200"/>
      <c r="AG15" s="200"/>
      <c r="AH15" s="200"/>
      <c r="AI15" s="200"/>
      <c r="AJ15" s="200"/>
      <c r="AK15" s="200"/>
      <c r="AL15" s="200"/>
      <c r="AM15" s="200"/>
    </row>
    <row r="16" spans="1:39" x14ac:dyDescent="0.2">
      <c r="C16" s="209">
        <v>2</v>
      </c>
      <c r="D16" s="210" t="s">
        <v>118</v>
      </c>
      <c r="F16" s="203"/>
      <c r="G16" s="204"/>
      <c r="H16" s="208"/>
      <c r="I16" s="208"/>
      <c r="J16" s="208"/>
      <c r="K16" s="380" t="s">
        <v>113</v>
      </c>
      <c r="L16" s="380"/>
      <c r="M16" s="380"/>
      <c r="N16" s="380"/>
      <c r="O16" s="380"/>
      <c r="P16" s="201">
        <f>Ficha_Tecnica!K109</f>
        <v>0</v>
      </c>
      <c r="Q16" s="200"/>
      <c r="R16" s="202" t="str">
        <f>CONCATENATE(M12,".",N13,".",P16)</f>
        <v>0.0.0</v>
      </c>
      <c r="S16" s="200"/>
      <c r="T16" s="200" t="str">
        <f>IF(P16=0,"0",R16)</f>
        <v>0</v>
      </c>
      <c r="U16" s="200"/>
      <c r="V16" s="200"/>
      <c r="W16" s="200"/>
      <c r="X16" s="200"/>
      <c r="Y16" s="200"/>
      <c r="Z16" s="200"/>
      <c r="AA16" s="200"/>
      <c r="AB16" s="200"/>
      <c r="AC16" s="200"/>
      <c r="AD16" s="200"/>
      <c r="AE16" s="200"/>
      <c r="AF16" s="200"/>
      <c r="AG16" s="200"/>
      <c r="AH16" s="200"/>
      <c r="AI16" s="200"/>
      <c r="AJ16" s="200"/>
      <c r="AK16" s="200"/>
      <c r="AL16" s="200"/>
      <c r="AM16" s="200"/>
    </row>
    <row r="17" spans="2:39" x14ac:dyDescent="0.2">
      <c r="C17" s="209">
        <v>3</v>
      </c>
      <c r="D17" s="210" t="s">
        <v>119</v>
      </c>
      <c r="F17" s="203"/>
      <c r="G17" s="204"/>
      <c r="H17" s="208"/>
      <c r="I17" s="208"/>
      <c r="J17" s="208"/>
      <c r="K17" s="380"/>
      <c r="L17" s="380"/>
      <c r="M17" s="380"/>
      <c r="N17" s="380"/>
      <c r="O17" s="380"/>
      <c r="P17" s="201"/>
      <c r="Q17" s="200"/>
      <c r="R17" s="202"/>
      <c r="S17" s="200"/>
      <c r="T17" s="200"/>
      <c r="U17" s="200"/>
      <c r="V17" s="200"/>
      <c r="W17" s="200"/>
      <c r="X17" s="200"/>
      <c r="Y17" s="200"/>
      <c r="Z17" s="200"/>
      <c r="AA17" s="200"/>
      <c r="AB17" s="200"/>
      <c r="AC17" s="200"/>
      <c r="AD17" s="200"/>
      <c r="AE17" s="200"/>
      <c r="AF17" s="200"/>
      <c r="AG17" s="200"/>
      <c r="AH17" s="200"/>
      <c r="AI17" s="200"/>
      <c r="AJ17" s="200"/>
      <c r="AK17" s="200"/>
      <c r="AL17" s="200"/>
      <c r="AM17" s="200"/>
    </row>
    <row r="18" spans="2:39" x14ac:dyDescent="0.2">
      <c r="C18" s="209">
        <v>4</v>
      </c>
      <c r="D18" s="210" t="s">
        <v>120</v>
      </c>
      <c r="F18" s="203"/>
      <c r="G18" s="204"/>
      <c r="H18" s="208"/>
      <c r="I18" s="208"/>
      <c r="J18" s="208"/>
      <c r="K18" s="380"/>
      <c r="L18" s="380"/>
      <c r="M18" s="380"/>
      <c r="N18" s="380"/>
      <c r="O18" s="380"/>
      <c r="P18" s="201"/>
      <c r="Q18" s="200"/>
      <c r="R18" s="202"/>
      <c r="S18" s="200"/>
      <c r="T18" s="200"/>
      <c r="U18" s="200"/>
      <c r="V18" s="200"/>
      <c r="W18" s="200"/>
      <c r="X18" s="200"/>
      <c r="Y18" s="200"/>
      <c r="Z18" s="200"/>
      <c r="AA18" s="200"/>
      <c r="AB18" s="200"/>
      <c r="AC18" s="200"/>
      <c r="AD18" s="200"/>
      <c r="AE18" s="200"/>
      <c r="AF18" s="200"/>
      <c r="AG18" s="200"/>
      <c r="AH18" s="200"/>
      <c r="AI18" s="200"/>
      <c r="AJ18" s="200"/>
      <c r="AK18" s="200"/>
      <c r="AL18" s="200"/>
      <c r="AM18" s="200"/>
    </row>
    <row r="19" spans="2:39" x14ac:dyDescent="0.2">
      <c r="F19" s="203"/>
      <c r="G19" s="204"/>
      <c r="H19" s="208"/>
      <c r="I19" s="208"/>
      <c r="J19" s="208"/>
      <c r="K19" s="380"/>
      <c r="L19" s="380"/>
      <c r="M19" s="380"/>
      <c r="N19" s="380"/>
      <c r="O19" s="380"/>
      <c r="P19" s="201"/>
      <c r="Q19" s="200"/>
      <c r="R19" s="202"/>
      <c r="S19" s="200"/>
      <c r="T19" s="200"/>
      <c r="U19" s="200"/>
      <c r="V19" s="200"/>
      <c r="W19" s="200"/>
      <c r="X19" s="200"/>
      <c r="Y19" s="200"/>
      <c r="Z19" s="200"/>
      <c r="AA19" s="200"/>
      <c r="AB19" s="200"/>
      <c r="AC19" s="200"/>
      <c r="AD19" s="200"/>
      <c r="AE19" s="200"/>
      <c r="AF19" s="200"/>
      <c r="AG19" s="200"/>
      <c r="AH19" s="200"/>
      <c r="AI19" s="200"/>
      <c r="AJ19" s="200"/>
      <c r="AK19" s="200"/>
      <c r="AL19" s="200"/>
      <c r="AM19" s="200"/>
    </row>
    <row r="20" spans="2:39" x14ac:dyDescent="0.2">
      <c r="C20" s="378" t="s">
        <v>46</v>
      </c>
      <c r="D20" s="378"/>
      <c r="F20" s="203"/>
    </row>
    <row r="21" spans="2:39" x14ac:dyDescent="0.2">
      <c r="B21" s="43">
        <v>1</v>
      </c>
      <c r="C21" s="211" t="s">
        <v>242</v>
      </c>
      <c r="D21" s="212" t="s">
        <v>416</v>
      </c>
      <c r="F21" s="203"/>
      <c r="G21" s="204"/>
      <c r="H21" s="213"/>
      <c r="I21" s="213"/>
      <c r="J21" s="213"/>
      <c r="K21" s="213"/>
      <c r="L21" s="213"/>
      <c r="M21" s="213"/>
      <c r="N21" s="213"/>
      <c r="O21" s="213"/>
      <c r="P21" s="204"/>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row>
    <row r="22" spans="2:39" x14ac:dyDescent="0.2">
      <c r="B22" s="43">
        <v>2</v>
      </c>
      <c r="C22" s="211" t="s">
        <v>243</v>
      </c>
      <c r="D22" s="212" t="s">
        <v>417</v>
      </c>
      <c r="F22" s="199"/>
      <c r="G22" s="200"/>
      <c r="H22" s="380" t="s">
        <v>114</v>
      </c>
      <c r="I22" s="380"/>
      <c r="J22" s="380"/>
      <c r="K22" s="380"/>
      <c r="L22" s="380"/>
      <c r="M22" s="201">
        <f>Ficha_Tecnica!H113</f>
        <v>0</v>
      </c>
      <c r="N22" s="208"/>
      <c r="O22" s="208"/>
      <c r="P22" s="200"/>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row>
    <row r="23" spans="2:39" x14ac:dyDescent="0.2">
      <c r="B23" s="43">
        <v>3</v>
      </c>
      <c r="C23" s="211" t="s">
        <v>244</v>
      </c>
      <c r="D23" s="212" t="s">
        <v>418</v>
      </c>
      <c r="F23" s="382" t="s">
        <v>16</v>
      </c>
      <c r="G23" s="383"/>
      <c r="H23" s="208"/>
      <c r="I23" s="208"/>
      <c r="J23" s="380" t="s">
        <v>115</v>
      </c>
      <c r="K23" s="380"/>
      <c r="L23" s="380"/>
      <c r="M23" s="380"/>
      <c r="N23" s="384">
        <f>Ficha_Tecnica!I114</f>
        <v>0</v>
      </c>
      <c r="O23" s="384"/>
      <c r="P23" s="200"/>
      <c r="Q23" s="202" t="str">
        <f>CONCATENATE(M22,".",N23)</f>
        <v>0.0</v>
      </c>
      <c r="R23" s="381"/>
      <c r="S23" s="381"/>
      <c r="T23" s="381"/>
      <c r="U23" s="381"/>
      <c r="V23" s="381"/>
      <c r="W23" s="381"/>
      <c r="X23" s="381"/>
      <c r="Y23" s="381"/>
      <c r="Z23" s="381"/>
      <c r="AA23" s="381"/>
      <c r="AB23" s="381"/>
      <c r="AC23" s="381"/>
      <c r="AD23" s="381"/>
      <c r="AE23" s="381"/>
      <c r="AF23" s="381"/>
      <c r="AG23" s="381"/>
      <c r="AH23" s="381"/>
      <c r="AI23" s="381"/>
      <c r="AJ23" s="381"/>
      <c r="AK23" s="381"/>
      <c r="AL23" s="381"/>
      <c r="AM23" s="381"/>
    </row>
    <row r="24" spans="2:39" x14ac:dyDescent="0.2">
      <c r="B24" s="43">
        <v>4</v>
      </c>
      <c r="C24" s="211" t="s">
        <v>245</v>
      </c>
      <c r="D24" s="212" t="s">
        <v>419</v>
      </c>
      <c r="F24" s="203"/>
      <c r="G24" s="204"/>
      <c r="H24" s="200"/>
      <c r="I24" s="200"/>
      <c r="J24" s="200"/>
      <c r="K24" s="367" t="s">
        <v>116</v>
      </c>
      <c r="L24" s="367"/>
      <c r="M24" s="367"/>
      <c r="N24" s="367"/>
      <c r="O24" s="367"/>
      <c r="P24" s="201">
        <f>Ficha_Tecnica!K115</f>
        <v>0</v>
      </c>
      <c r="Q24" s="200"/>
      <c r="R24" s="202" t="str">
        <f>CONCATENATE(M22,".",N23,".",P24)</f>
        <v>0.0.0</v>
      </c>
      <c r="S24" s="200"/>
      <c r="T24" s="200" t="str">
        <f>R24</f>
        <v>0.0.0</v>
      </c>
      <c r="U24" s="200"/>
      <c r="V24" s="200"/>
      <c r="W24" s="200"/>
      <c r="X24" s="200"/>
      <c r="Y24" s="200"/>
      <c r="Z24" s="200"/>
      <c r="AA24" s="200"/>
      <c r="AB24" s="200"/>
      <c r="AC24" s="200"/>
      <c r="AD24" s="200"/>
      <c r="AE24" s="200"/>
      <c r="AF24" s="200"/>
      <c r="AG24" s="200"/>
      <c r="AH24" s="200"/>
      <c r="AI24" s="200"/>
      <c r="AJ24" s="200"/>
      <c r="AK24" s="200"/>
      <c r="AL24" s="200"/>
      <c r="AM24" s="200"/>
    </row>
    <row r="25" spans="2:39" x14ac:dyDescent="0.2">
      <c r="B25" s="43">
        <v>5</v>
      </c>
      <c r="C25" s="211" t="s">
        <v>246</v>
      </c>
      <c r="D25" s="212" t="s">
        <v>420</v>
      </c>
      <c r="F25" s="203"/>
      <c r="G25" s="204"/>
      <c r="H25" s="200"/>
      <c r="I25" s="200"/>
      <c r="J25" s="200"/>
      <c r="K25" s="367" t="s">
        <v>116</v>
      </c>
      <c r="L25" s="367"/>
      <c r="M25" s="367"/>
      <c r="N25" s="367"/>
      <c r="O25" s="367"/>
      <c r="P25" s="201">
        <f>Ficha_Tecnica!K116</f>
        <v>0</v>
      </c>
      <c r="Q25" s="200"/>
      <c r="R25" s="202" t="str">
        <f>CONCATENATE(M22,".",N23,".",P25)</f>
        <v>0.0.0</v>
      </c>
      <c r="S25" s="200"/>
      <c r="T25" s="200" t="str">
        <f>IF(P25=0,"0",R25)</f>
        <v>0</v>
      </c>
      <c r="U25" s="200"/>
      <c r="V25" s="200"/>
      <c r="W25" s="200"/>
      <c r="X25" s="200"/>
      <c r="Y25" s="200"/>
      <c r="Z25" s="200"/>
      <c r="AA25" s="200"/>
      <c r="AB25" s="200"/>
      <c r="AC25" s="200"/>
      <c r="AD25" s="200"/>
      <c r="AE25" s="200"/>
      <c r="AF25" s="200"/>
      <c r="AG25" s="200"/>
      <c r="AH25" s="200"/>
      <c r="AI25" s="200"/>
      <c r="AJ25" s="200"/>
      <c r="AK25" s="200"/>
      <c r="AL25" s="200"/>
      <c r="AM25" s="200"/>
    </row>
    <row r="26" spans="2:39" x14ac:dyDescent="0.2">
      <c r="B26" s="43">
        <v>6</v>
      </c>
      <c r="C26" s="211" t="s">
        <v>247</v>
      </c>
      <c r="D26" s="212" t="s">
        <v>421</v>
      </c>
      <c r="F26" s="203"/>
      <c r="G26" s="204"/>
      <c r="H26" s="200"/>
      <c r="I26" s="200"/>
      <c r="J26" s="200"/>
      <c r="K26" s="367" t="s">
        <v>116</v>
      </c>
      <c r="L26" s="367"/>
      <c r="M26" s="367"/>
      <c r="N26" s="367"/>
      <c r="O26" s="367"/>
      <c r="P26" s="201">
        <f>Ficha_Tecnica!K117</f>
        <v>0</v>
      </c>
      <c r="Q26" s="200"/>
      <c r="R26" s="202" t="str">
        <f>CONCATENATE(M22,".",N23,".",P26)</f>
        <v>0.0.0</v>
      </c>
      <c r="S26" s="200"/>
      <c r="T26" s="200" t="str">
        <f>IF(P26=0,"0",R26)</f>
        <v>0</v>
      </c>
      <c r="U26" s="200"/>
      <c r="V26" s="200"/>
      <c r="W26" s="200"/>
      <c r="X26" s="200"/>
      <c r="Y26" s="200"/>
      <c r="Z26" s="200"/>
      <c r="AA26" s="200"/>
      <c r="AB26" s="200"/>
      <c r="AC26" s="200"/>
      <c r="AD26" s="200"/>
      <c r="AE26" s="200"/>
      <c r="AF26" s="200"/>
      <c r="AG26" s="200"/>
      <c r="AH26" s="200"/>
      <c r="AI26" s="200"/>
      <c r="AJ26" s="200"/>
      <c r="AK26" s="200"/>
      <c r="AL26" s="200"/>
      <c r="AM26" s="200"/>
    </row>
    <row r="27" spans="2:39" x14ac:dyDescent="0.2">
      <c r="B27" s="43">
        <v>7</v>
      </c>
      <c r="C27" s="211" t="s">
        <v>248</v>
      </c>
      <c r="D27" s="212" t="s">
        <v>422</v>
      </c>
      <c r="G27" s="204"/>
      <c r="H27" s="200"/>
      <c r="I27" s="200"/>
      <c r="J27" s="200"/>
      <c r="K27" s="367"/>
      <c r="L27" s="367"/>
      <c r="M27" s="367"/>
      <c r="N27" s="367"/>
      <c r="O27" s="367"/>
      <c r="P27" s="201"/>
      <c r="Q27" s="200"/>
      <c r="R27" s="202"/>
      <c r="S27" s="200"/>
      <c r="T27" s="200"/>
      <c r="U27" s="200"/>
      <c r="V27" s="200"/>
      <c r="W27" s="200"/>
      <c r="X27" s="200"/>
      <c r="Y27" s="200"/>
      <c r="Z27" s="200"/>
      <c r="AA27" s="200"/>
      <c r="AB27" s="200"/>
      <c r="AC27" s="200"/>
      <c r="AD27" s="200"/>
      <c r="AE27" s="200"/>
      <c r="AF27" s="200"/>
      <c r="AG27" s="200"/>
      <c r="AH27" s="200"/>
      <c r="AI27" s="200"/>
      <c r="AJ27" s="200"/>
      <c r="AK27" s="200"/>
      <c r="AL27" s="200"/>
      <c r="AM27" s="200"/>
    </row>
    <row r="28" spans="2:39" x14ac:dyDescent="0.2">
      <c r="B28" s="43">
        <v>8</v>
      </c>
      <c r="C28" s="211" t="s">
        <v>249</v>
      </c>
      <c r="D28" s="212" t="s">
        <v>423</v>
      </c>
      <c r="G28" s="204"/>
      <c r="H28" s="200"/>
      <c r="I28" s="200"/>
      <c r="J28" s="200"/>
      <c r="K28" s="367"/>
      <c r="L28" s="367"/>
      <c r="M28" s="367"/>
      <c r="N28" s="367"/>
      <c r="O28" s="367"/>
      <c r="P28" s="201"/>
      <c r="Q28" s="200"/>
      <c r="R28" s="202"/>
      <c r="S28" s="200"/>
      <c r="T28" s="200"/>
      <c r="U28" s="200"/>
      <c r="V28" s="200"/>
      <c r="W28" s="200"/>
      <c r="X28" s="200"/>
      <c r="Y28" s="200"/>
      <c r="Z28" s="200"/>
      <c r="AA28" s="200"/>
      <c r="AB28" s="200"/>
      <c r="AC28" s="200"/>
      <c r="AD28" s="200"/>
      <c r="AE28" s="200"/>
      <c r="AF28" s="200"/>
      <c r="AG28" s="200"/>
      <c r="AH28" s="200"/>
      <c r="AI28" s="200"/>
      <c r="AJ28" s="200"/>
      <c r="AK28" s="200"/>
      <c r="AL28" s="200"/>
      <c r="AM28" s="200"/>
    </row>
    <row r="29" spans="2:39" x14ac:dyDescent="0.2">
      <c r="B29" s="43">
        <v>9</v>
      </c>
      <c r="C29" s="211" t="s">
        <v>250</v>
      </c>
      <c r="D29" s="212" t="s">
        <v>424</v>
      </c>
      <c r="G29" s="204"/>
      <c r="H29" s="200"/>
      <c r="I29" s="200"/>
      <c r="J29" s="200"/>
      <c r="K29" s="367"/>
      <c r="L29" s="367"/>
      <c r="M29" s="367"/>
      <c r="N29" s="367"/>
      <c r="O29" s="367"/>
      <c r="P29" s="201"/>
      <c r="Q29" s="200"/>
      <c r="R29" s="202"/>
      <c r="S29" s="200"/>
      <c r="T29" s="200"/>
      <c r="U29" s="200"/>
      <c r="V29" s="200"/>
      <c r="W29" s="200"/>
      <c r="X29" s="200"/>
      <c r="Y29" s="200"/>
      <c r="Z29" s="200"/>
      <c r="AA29" s="200"/>
      <c r="AB29" s="200"/>
      <c r="AC29" s="200"/>
      <c r="AD29" s="200"/>
      <c r="AE29" s="200"/>
      <c r="AF29" s="200"/>
      <c r="AG29" s="200"/>
      <c r="AH29" s="200"/>
      <c r="AI29" s="200"/>
      <c r="AJ29" s="200"/>
      <c r="AK29" s="200"/>
      <c r="AL29" s="200"/>
      <c r="AM29" s="200"/>
    </row>
    <row r="30" spans="2:39" x14ac:dyDescent="0.2">
      <c r="B30" s="43">
        <v>10</v>
      </c>
      <c r="C30" s="211" t="s">
        <v>251</v>
      </c>
      <c r="D30" s="212" t="s">
        <v>425</v>
      </c>
    </row>
    <row r="31" spans="2:39" x14ac:dyDescent="0.2">
      <c r="B31" s="43">
        <v>11</v>
      </c>
      <c r="C31" s="211" t="s">
        <v>252</v>
      </c>
      <c r="D31" s="212" t="s">
        <v>426</v>
      </c>
    </row>
    <row r="32" spans="2:39" x14ac:dyDescent="0.2">
      <c r="B32" s="43">
        <v>12</v>
      </c>
      <c r="C32" s="211" t="s">
        <v>253</v>
      </c>
      <c r="D32" s="212" t="s">
        <v>427</v>
      </c>
      <c r="H32" s="368" t="s">
        <v>28</v>
      </c>
      <c r="I32" s="368"/>
      <c r="J32" s="368"/>
      <c r="K32" s="368"/>
      <c r="L32" s="368"/>
      <c r="M32" s="368"/>
      <c r="N32" s="368"/>
      <c r="O32" s="368"/>
      <c r="P32" s="368"/>
      <c r="Q32" s="368"/>
      <c r="R32" s="368"/>
      <c r="S32" s="368"/>
      <c r="T32" s="368"/>
      <c r="U32" s="368"/>
      <c r="V32" s="368"/>
      <c r="W32" s="368"/>
    </row>
    <row r="33" spans="2:35" x14ac:dyDescent="0.2">
      <c r="B33" s="43">
        <v>1</v>
      </c>
      <c r="C33" s="211" t="s">
        <v>254</v>
      </c>
      <c r="D33" s="212" t="s">
        <v>428</v>
      </c>
    </row>
    <row r="34" spans="2:35" x14ac:dyDescent="0.2">
      <c r="B34" s="43">
        <v>2</v>
      </c>
      <c r="C34" s="211" t="s">
        <v>255</v>
      </c>
      <c r="D34" s="212" t="s">
        <v>429</v>
      </c>
      <c r="H34" s="374" t="s">
        <v>29</v>
      </c>
      <c r="I34" s="374"/>
      <c r="J34" s="374"/>
      <c r="K34" s="374"/>
      <c r="L34" s="374"/>
      <c r="M34" s="374"/>
      <c r="N34" s="374"/>
      <c r="O34" s="374"/>
      <c r="P34" s="374"/>
      <c r="Q34" s="374"/>
      <c r="R34" s="374"/>
      <c r="S34" s="374"/>
      <c r="T34" s="374"/>
      <c r="U34" s="265">
        <f>Ficha_Tecnica!$P$343</f>
        <v>0</v>
      </c>
      <c r="V34" s="265"/>
      <c r="W34" s="265"/>
      <c r="X34" s="265"/>
      <c r="AA34" s="5"/>
      <c r="AB34" s="377" t="s">
        <v>528</v>
      </c>
      <c r="AC34" s="377"/>
      <c r="AD34" s="377"/>
      <c r="AE34" s="377"/>
      <c r="AF34" s="214" t="b">
        <v>0</v>
      </c>
      <c r="AG34" s="214"/>
    </row>
    <row r="35" spans="2:35" x14ac:dyDescent="0.2">
      <c r="B35" s="43">
        <v>3</v>
      </c>
      <c r="C35" s="211" t="s">
        <v>256</v>
      </c>
      <c r="D35" s="212" t="s">
        <v>430</v>
      </c>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2:35" x14ac:dyDescent="0.2">
      <c r="B36" s="43">
        <v>4</v>
      </c>
      <c r="C36" s="211" t="s">
        <v>257</v>
      </c>
      <c r="D36" s="212" t="s">
        <v>458</v>
      </c>
      <c r="H36" s="368" t="s">
        <v>30</v>
      </c>
      <c r="I36" s="368"/>
      <c r="J36" s="368"/>
      <c r="K36" s="368"/>
      <c r="L36" s="368"/>
      <c r="M36" s="368"/>
      <c r="N36" s="368"/>
      <c r="O36" s="368"/>
      <c r="P36" s="368"/>
      <c r="Q36" s="368"/>
      <c r="R36" s="368"/>
      <c r="S36" s="368"/>
      <c r="T36" s="368"/>
      <c r="U36" s="368"/>
      <c r="V36" s="368"/>
      <c r="W36" s="368"/>
      <c r="X36" s="265">
        <f>Ficha_Tecnica!$S$345</f>
        <v>0</v>
      </c>
      <c r="Y36" s="265"/>
      <c r="Z36" s="265"/>
      <c r="AA36" s="265"/>
      <c r="AD36" s="5"/>
      <c r="AE36" s="5"/>
      <c r="AF36" s="5"/>
      <c r="AG36" s="5"/>
    </row>
    <row r="37" spans="2:35" x14ac:dyDescent="0.2">
      <c r="B37" s="43">
        <v>5</v>
      </c>
      <c r="C37" s="211" t="s">
        <v>258</v>
      </c>
      <c r="D37" s="212" t="s">
        <v>431</v>
      </c>
    </row>
    <row r="38" spans="2:35" x14ac:dyDescent="0.2">
      <c r="B38" s="43">
        <v>6</v>
      </c>
      <c r="C38" s="211" t="s">
        <v>259</v>
      </c>
      <c r="D38" s="212" t="s">
        <v>432</v>
      </c>
    </row>
    <row r="39" spans="2:35" x14ac:dyDescent="0.2">
      <c r="B39" s="43">
        <v>7</v>
      </c>
      <c r="C39" s="211" t="s">
        <v>260</v>
      </c>
      <c r="D39" s="212" t="s">
        <v>433</v>
      </c>
    </row>
    <row r="40" spans="2:35" x14ac:dyDescent="0.2">
      <c r="B40" s="43">
        <v>8</v>
      </c>
      <c r="C40" s="211" t="s">
        <v>261</v>
      </c>
      <c r="D40" s="212" t="s">
        <v>434</v>
      </c>
      <c r="H40" s="368" t="s">
        <v>679</v>
      </c>
      <c r="I40" s="368"/>
      <c r="J40" s="368"/>
      <c r="K40" s="368"/>
      <c r="L40" s="368"/>
      <c r="M40" s="368"/>
      <c r="N40" s="368"/>
      <c r="O40" s="368"/>
      <c r="P40" s="368"/>
      <c r="Q40" s="368"/>
    </row>
    <row r="41" spans="2:35" x14ac:dyDescent="0.2">
      <c r="B41" s="43">
        <v>9</v>
      </c>
      <c r="C41" s="211" t="s">
        <v>262</v>
      </c>
      <c r="D41" s="212" t="s">
        <v>445</v>
      </c>
      <c r="J41" s="43" t="s">
        <v>529</v>
      </c>
      <c r="K41" s="375" t="b">
        <v>0</v>
      </c>
      <c r="L41" s="375"/>
      <c r="M41" s="375"/>
      <c r="N41" s="375"/>
      <c r="O41" s="375"/>
      <c r="P41" s="215"/>
      <c r="Q41" s="375" t="s">
        <v>534</v>
      </c>
      <c r="R41" s="375"/>
      <c r="S41" s="375"/>
      <c r="T41" s="375"/>
      <c r="U41" s="375"/>
      <c r="V41" s="375"/>
      <c r="W41" s="376" t="str">
        <f>IF(K41=TRUE,Ficha_Tecnica!$J$357,"")</f>
        <v/>
      </c>
      <c r="X41" s="376"/>
      <c r="Y41" s="376"/>
      <c r="Z41" s="376"/>
      <c r="AA41" s="376"/>
      <c r="AB41" s="376"/>
      <c r="AC41" s="376"/>
      <c r="AD41" s="376"/>
      <c r="AE41" s="376"/>
      <c r="AF41" s="376"/>
      <c r="AG41" s="376"/>
      <c r="AH41" s="376"/>
      <c r="AI41" s="376"/>
    </row>
    <row r="42" spans="2:35" x14ac:dyDescent="0.2">
      <c r="B42" s="43">
        <v>10</v>
      </c>
      <c r="C42" s="211" t="s">
        <v>263</v>
      </c>
      <c r="D42" s="212" t="s">
        <v>446</v>
      </c>
      <c r="J42" s="43" t="s">
        <v>530</v>
      </c>
      <c r="K42" s="375" t="b">
        <v>0</v>
      </c>
      <c r="L42" s="375"/>
      <c r="M42" s="375"/>
      <c r="N42" s="375"/>
      <c r="O42" s="375"/>
      <c r="P42" s="215"/>
      <c r="Q42" s="375" t="s">
        <v>535</v>
      </c>
      <c r="R42" s="375"/>
      <c r="S42" s="375"/>
      <c r="T42" s="375"/>
      <c r="U42" s="375"/>
      <c r="V42" s="375"/>
      <c r="W42" s="376" t="str">
        <f>IF(K42=TRUE,Ficha_Tecnica!$J$359,"")</f>
        <v/>
      </c>
      <c r="X42" s="376"/>
      <c r="Y42" s="376"/>
      <c r="Z42" s="376"/>
      <c r="AA42" s="376"/>
      <c r="AB42" s="376"/>
      <c r="AC42" s="376"/>
      <c r="AD42" s="376"/>
      <c r="AE42" s="376"/>
      <c r="AF42" s="376"/>
      <c r="AG42" s="376"/>
      <c r="AH42" s="376"/>
      <c r="AI42" s="376"/>
    </row>
    <row r="43" spans="2:35" x14ac:dyDescent="0.2">
      <c r="B43" s="43">
        <v>11</v>
      </c>
      <c r="C43" s="211" t="s">
        <v>264</v>
      </c>
      <c r="D43" s="212" t="s">
        <v>447</v>
      </c>
      <c r="J43" s="43" t="s">
        <v>531</v>
      </c>
      <c r="K43" s="375" t="b">
        <v>0</v>
      </c>
      <c r="L43" s="375"/>
      <c r="M43" s="375"/>
      <c r="N43" s="375"/>
      <c r="O43" s="375"/>
      <c r="P43" s="215"/>
      <c r="Q43" s="375" t="s">
        <v>536</v>
      </c>
      <c r="R43" s="375"/>
      <c r="S43" s="375"/>
      <c r="T43" s="375"/>
      <c r="U43" s="375"/>
      <c r="V43" s="375"/>
      <c r="W43" s="376" t="str">
        <f>IF(K43=TRUE,Ficha_Tecnica!$J$361,"")</f>
        <v/>
      </c>
      <c r="X43" s="376"/>
      <c r="Y43" s="376"/>
      <c r="Z43" s="376"/>
      <c r="AA43" s="376"/>
      <c r="AB43" s="376"/>
      <c r="AC43" s="376"/>
      <c r="AD43" s="376"/>
      <c r="AE43" s="376"/>
      <c r="AF43" s="376"/>
      <c r="AG43" s="376"/>
      <c r="AH43" s="376"/>
      <c r="AI43" s="376"/>
    </row>
    <row r="44" spans="2:35" x14ac:dyDescent="0.2">
      <c r="B44" s="43">
        <v>12</v>
      </c>
      <c r="C44" s="211" t="s">
        <v>265</v>
      </c>
      <c r="D44" s="212" t="s">
        <v>448</v>
      </c>
      <c r="J44" s="43" t="s">
        <v>532</v>
      </c>
      <c r="K44" s="375" t="b">
        <v>0</v>
      </c>
      <c r="L44" s="375"/>
      <c r="M44" s="375"/>
      <c r="N44" s="375"/>
      <c r="O44" s="375"/>
      <c r="P44" s="215"/>
      <c r="Q44" s="375" t="s">
        <v>538</v>
      </c>
      <c r="R44" s="375"/>
      <c r="S44" s="375"/>
      <c r="T44" s="375"/>
      <c r="U44" s="375"/>
      <c r="V44" s="375"/>
      <c r="W44" s="376" t="str">
        <f>IF(K44=TRUE,Ficha_Tecnica!$J$363,"")</f>
        <v/>
      </c>
      <c r="X44" s="376"/>
      <c r="Y44" s="376"/>
      <c r="Z44" s="376"/>
      <c r="AA44" s="376"/>
      <c r="AB44" s="376"/>
      <c r="AC44" s="376"/>
      <c r="AD44" s="376"/>
      <c r="AE44" s="376"/>
      <c r="AF44" s="376"/>
      <c r="AG44" s="376"/>
      <c r="AH44" s="376"/>
      <c r="AI44" s="376"/>
    </row>
    <row r="45" spans="2:35" x14ac:dyDescent="0.2">
      <c r="B45" s="43">
        <v>13</v>
      </c>
      <c r="C45" s="211" t="s">
        <v>266</v>
      </c>
      <c r="D45" s="212" t="s">
        <v>449</v>
      </c>
      <c r="J45" s="43" t="s">
        <v>533</v>
      </c>
      <c r="K45" s="375" t="b">
        <v>0</v>
      </c>
      <c r="L45" s="375"/>
      <c r="M45" s="375"/>
      <c r="N45" s="375"/>
      <c r="O45" s="375"/>
      <c r="P45" s="215"/>
      <c r="Q45" s="375" t="s">
        <v>537</v>
      </c>
      <c r="R45" s="375"/>
      <c r="S45" s="375"/>
      <c r="T45" s="375"/>
      <c r="U45" s="375"/>
      <c r="V45" s="375"/>
      <c r="W45" s="376" t="str">
        <f>IF(K45=TRUE,Ficha_Tecnica!$J$365,"")</f>
        <v/>
      </c>
      <c r="X45" s="376"/>
      <c r="Y45" s="376"/>
      <c r="Z45" s="376"/>
      <c r="AA45" s="376"/>
      <c r="AB45" s="376"/>
      <c r="AC45" s="376"/>
      <c r="AD45" s="376"/>
      <c r="AE45" s="376"/>
      <c r="AF45" s="376"/>
      <c r="AG45" s="376"/>
      <c r="AH45" s="376"/>
      <c r="AI45" s="376"/>
    </row>
    <row r="46" spans="2:35" x14ac:dyDescent="0.2">
      <c r="B46" s="43">
        <v>14</v>
      </c>
      <c r="C46" s="211" t="s">
        <v>267</v>
      </c>
      <c r="D46" s="212" t="s">
        <v>459</v>
      </c>
    </row>
    <row r="47" spans="2:35" x14ac:dyDescent="0.2">
      <c r="B47" s="43">
        <v>15</v>
      </c>
      <c r="C47" s="211" t="s">
        <v>268</v>
      </c>
      <c r="D47" s="212" t="s">
        <v>450</v>
      </c>
    </row>
    <row r="48" spans="2:35" x14ac:dyDescent="0.2">
      <c r="B48" s="43">
        <v>1</v>
      </c>
      <c r="C48" s="211" t="s">
        <v>269</v>
      </c>
      <c r="D48" s="212" t="s">
        <v>435</v>
      </c>
      <c r="H48" s="365" t="s">
        <v>26</v>
      </c>
      <c r="I48" s="365"/>
      <c r="J48" s="365"/>
      <c r="K48" s="365"/>
      <c r="L48" s="365"/>
      <c r="M48" s="365"/>
      <c r="N48" s="365"/>
      <c r="O48" s="365"/>
    </row>
    <row r="49" spans="2:30" x14ac:dyDescent="0.2">
      <c r="B49" s="43">
        <v>2</v>
      </c>
      <c r="C49" s="211" t="s">
        <v>270</v>
      </c>
      <c r="D49" s="212" t="s">
        <v>436</v>
      </c>
      <c r="J49" s="43">
        <v>0</v>
      </c>
      <c r="M49" s="43" t="str">
        <f>IF(J49=1,1,IF(J49=2,2,IF(J49=3,5,IF(J49=4,6,IF(J49=5,7,IF(J49=6,8,IF(J49=7,9,IF(J49=0," "))))))))</f>
        <v xml:space="preserve"> </v>
      </c>
    </row>
    <row r="50" spans="2:30" x14ac:dyDescent="0.2">
      <c r="B50" s="43">
        <v>3</v>
      </c>
      <c r="C50" s="211" t="s">
        <v>271</v>
      </c>
      <c r="D50" s="212" t="s">
        <v>618</v>
      </c>
    </row>
    <row r="51" spans="2:30" x14ac:dyDescent="0.2">
      <c r="B51" s="43">
        <v>4</v>
      </c>
      <c r="C51" s="211" t="s">
        <v>272</v>
      </c>
      <c r="D51" s="212" t="s">
        <v>437</v>
      </c>
    </row>
    <row r="52" spans="2:30" x14ac:dyDescent="0.2">
      <c r="B52" s="43">
        <v>5</v>
      </c>
      <c r="C52" s="211" t="s">
        <v>273</v>
      </c>
      <c r="D52" s="212" t="s">
        <v>438</v>
      </c>
      <c r="H52" s="366" t="s">
        <v>27</v>
      </c>
      <c r="I52" s="366"/>
      <c r="J52" s="366"/>
      <c r="K52" s="366"/>
      <c r="L52" s="366"/>
      <c r="M52" s="366"/>
      <c r="N52" s="366"/>
      <c r="O52" s="366"/>
      <c r="P52" s="366"/>
      <c r="Q52" s="366"/>
      <c r="R52" s="366"/>
      <c r="S52" s="366"/>
      <c r="T52" s="366"/>
      <c r="U52" s="366"/>
    </row>
    <row r="53" spans="2:30" x14ac:dyDescent="0.2">
      <c r="B53" s="43">
        <v>1</v>
      </c>
      <c r="C53" s="211" t="s">
        <v>274</v>
      </c>
      <c r="D53" s="212" t="s">
        <v>439</v>
      </c>
      <c r="J53" s="43">
        <v>0</v>
      </c>
      <c r="M53" s="43" t="str">
        <f>IF(J53=1,1,IF(J53=2,2,IF(J53=3,5,IF(J53=4,6,IF(J53=5,7,IF(J53=6,8,IF(J53=7,9,IF(J53=0," "))))))))</f>
        <v xml:space="preserve"> </v>
      </c>
    </row>
    <row r="54" spans="2:30" x14ac:dyDescent="0.2">
      <c r="B54" s="43">
        <v>2</v>
      </c>
      <c r="C54" s="211" t="s">
        <v>275</v>
      </c>
      <c r="D54" s="212" t="s">
        <v>440</v>
      </c>
    </row>
    <row r="55" spans="2:30" x14ac:dyDescent="0.2">
      <c r="B55" s="43">
        <v>3</v>
      </c>
      <c r="C55" s="211" t="s">
        <v>276</v>
      </c>
      <c r="D55" s="212" t="s">
        <v>441</v>
      </c>
      <c r="H55" s="366" t="s">
        <v>185</v>
      </c>
      <c r="I55" s="366"/>
      <c r="J55" s="366"/>
      <c r="K55" s="366"/>
      <c r="L55" s="366"/>
      <c r="M55" s="366"/>
      <c r="N55" s="366"/>
      <c r="O55" s="366"/>
      <c r="P55" s="366"/>
      <c r="Q55" s="366"/>
      <c r="R55" s="366"/>
      <c r="S55" s="366"/>
      <c r="T55" s="366"/>
      <c r="U55" s="366"/>
    </row>
    <row r="56" spans="2:30" ht="15" customHeight="1" x14ac:dyDescent="0.2">
      <c r="B56" s="43">
        <v>4</v>
      </c>
      <c r="C56" s="211" t="s">
        <v>277</v>
      </c>
      <c r="D56" s="212" t="s">
        <v>442</v>
      </c>
      <c r="J56" s="372" t="s">
        <v>127</v>
      </c>
      <c r="K56" s="372"/>
      <c r="L56" s="373"/>
      <c r="M56" s="219">
        <v>1</v>
      </c>
      <c r="N56" s="370" t="s">
        <v>160</v>
      </c>
      <c r="O56" s="371"/>
      <c r="P56" s="371"/>
      <c r="Q56" s="371"/>
      <c r="R56" s="371"/>
      <c r="S56" s="371"/>
      <c r="T56" s="371"/>
      <c r="U56" s="371"/>
      <c r="V56" s="371"/>
      <c r="W56" s="371"/>
      <c r="X56" s="371"/>
      <c r="Y56" s="369" t="b">
        <v>0</v>
      </c>
      <c r="Z56" s="369"/>
      <c r="AA56" s="369"/>
      <c r="AB56" s="369"/>
      <c r="AC56" s="369"/>
      <c r="AD56" s="222" t="str">
        <f t="shared" ref="AD56:AD61" si="1">IF(Y56=TRUE,M56,"")</f>
        <v/>
      </c>
    </row>
    <row r="57" spans="2:30" ht="15" customHeight="1" x14ac:dyDescent="0.2">
      <c r="J57" s="372"/>
      <c r="K57" s="372"/>
      <c r="L57" s="373"/>
      <c r="M57" s="219">
        <v>2</v>
      </c>
      <c r="N57" s="370" t="s">
        <v>161</v>
      </c>
      <c r="O57" s="371"/>
      <c r="P57" s="371"/>
      <c r="Q57" s="371"/>
      <c r="R57" s="371"/>
      <c r="S57" s="371"/>
      <c r="T57" s="371"/>
      <c r="U57" s="371"/>
      <c r="V57" s="371"/>
      <c r="W57" s="371"/>
      <c r="X57" s="371"/>
      <c r="Y57" s="369" t="b">
        <v>0</v>
      </c>
      <c r="Z57" s="369"/>
      <c r="AA57" s="369"/>
      <c r="AB57" s="369"/>
      <c r="AC57" s="369"/>
      <c r="AD57" s="222" t="str">
        <f t="shared" si="1"/>
        <v/>
      </c>
    </row>
    <row r="58" spans="2:30" ht="15" customHeight="1" x14ac:dyDescent="0.2">
      <c r="C58" s="379" t="s">
        <v>88</v>
      </c>
      <c r="D58" s="379"/>
      <c r="J58" s="372"/>
      <c r="K58" s="372"/>
      <c r="L58" s="373"/>
      <c r="M58" s="219">
        <v>3</v>
      </c>
      <c r="N58" s="370" t="s">
        <v>162</v>
      </c>
      <c r="O58" s="371"/>
      <c r="P58" s="371"/>
      <c r="Q58" s="371"/>
      <c r="R58" s="371"/>
      <c r="S58" s="371"/>
      <c r="T58" s="371"/>
      <c r="U58" s="371"/>
      <c r="V58" s="371"/>
      <c r="W58" s="371"/>
      <c r="X58" s="371"/>
      <c r="Y58" s="369" t="b">
        <v>0</v>
      </c>
      <c r="Z58" s="369"/>
      <c r="AA58" s="369"/>
      <c r="AB58" s="369"/>
      <c r="AC58" s="369"/>
      <c r="AD58" s="222" t="str">
        <f t="shared" si="1"/>
        <v/>
      </c>
    </row>
    <row r="59" spans="2:30" ht="15" customHeight="1" x14ac:dyDescent="0.2">
      <c r="B59" s="364" t="s">
        <v>242</v>
      </c>
      <c r="C59" s="216" t="s">
        <v>278</v>
      </c>
      <c r="D59" s="216" t="s">
        <v>376</v>
      </c>
      <c r="E59" s="217">
        <v>1</v>
      </c>
      <c r="J59" s="372"/>
      <c r="K59" s="372"/>
      <c r="L59" s="373"/>
      <c r="M59" s="219">
        <v>4</v>
      </c>
      <c r="N59" s="370" t="s">
        <v>163</v>
      </c>
      <c r="O59" s="371"/>
      <c r="P59" s="371"/>
      <c r="Q59" s="371"/>
      <c r="R59" s="371"/>
      <c r="S59" s="371"/>
      <c r="T59" s="371"/>
      <c r="U59" s="371"/>
      <c r="V59" s="371"/>
      <c r="W59" s="371"/>
      <c r="X59" s="371"/>
      <c r="Y59" s="369" t="b">
        <v>0</v>
      </c>
      <c r="Z59" s="369"/>
      <c r="AA59" s="369"/>
      <c r="AB59" s="369"/>
      <c r="AC59" s="369"/>
      <c r="AD59" s="222" t="str">
        <f t="shared" si="1"/>
        <v/>
      </c>
    </row>
    <row r="60" spans="2:30" ht="15" customHeight="1" x14ac:dyDescent="0.2">
      <c r="B60" s="364"/>
      <c r="C60" s="216" t="s">
        <v>279</v>
      </c>
      <c r="D60" s="216" t="s">
        <v>377</v>
      </c>
      <c r="E60" s="217">
        <v>2</v>
      </c>
      <c r="J60" s="372"/>
      <c r="K60" s="372"/>
      <c r="L60" s="373"/>
      <c r="M60" s="219">
        <v>5</v>
      </c>
      <c r="N60" s="370" t="s">
        <v>164</v>
      </c>
      <c r="O60" s="371"/>
      <c r="P60" s="371"/>
      <c r="Q60" s="371"/>
      <c r="R60" s="371"/>
      <c r="S60" s="371"/>
      <c r="T60" s="371"/>
      <c r="U60" s="371"/>
      <c r="V60" s="371"/>
      <c r="W60" s="371"/>
      <c r="X60" s="371"/>
      <c r="Y60" s="369" t="b">
        <v>0</v>
      </c>
      <c r="Z60" s="369"/>
      <c r="AA60" s="369"/>
      <c r="AB60" s="369"/>
      <c r="AC60" s="369"/>
      <c r="AD60" s="222" t="str">
        <f t="shared" si="1"/>
        <v/>
      </c>
    </row>
    <row r="61" spans="2:30" ht="15" customHeight="1" x14ac:dyDescent="0.2">
      <c r="B61" s="364"/>
      <c r="C61" s="216" t="s">
        <v>280</v>
      </c>
      <c r="D61" s="216" t="s">
        <v>378</v>
      </c>
      <c r="E61" s="217">
        <v>3</v>
      </c>
      <c r="J61" s="372"/>
      <c r="K61" s="372"/>
      <c r="L61" s="373"/>
      <c r="M61" s="219">
        <v>6</v>
      </c>
      <c r="N61" s="370" t="s">
        <v>165</v>
      </c>
      <c r="O61" s="371"/>
      <c r="P61" s="371"/>
      <c r="Q61" s="371"/>
      <c r="R61" s="371"/>
      <c r="S61" s="371"/>
      <c r="T61" s="371"/>
      <c r="U61" s="371"/>
      <c r="V61" s="371"/>
      <c r="W61" s="371"/>
      <c r="X61" s="371"/>
      <c r="Y61" s="369" t="b">
        <v>0</v>
      </c>
      <c r="Z61" s="369"/>
      <c r="AA61" s="369"/>
      <c r="AB61" s="369"/>
      <c r="AC61" s="369"/>
      <c r="AD61" s="222" t="str">
        <f t="shared" si="1"/>
        <v/>
      </c>
    </row>
    <row r="62" spans="2:30" ht="15" x14ac:dyDescent="0.25">
      <c r="B62" s="364"/>
      <c r="C62" s="216" t="s">
        <v>281</v>
      </c>
      <c r="D62" s="216" t="s">
        <v>379</v>
      </c>
      <c r="E62" s="217">
        <v>4</v>
      </c>
      <c r="J62"/>
      <c r="K62"/>
      <c r="L62"/>
      <c r="M62"/>
      <c r="N62"/>
      <c r="O62"/>
      <c r="P62"/>
      <c r="Q62"/>
      <c r="R62"/>
      <c r="S62"/>
      <c r="T62"/>
      <c r="U62"/>
      <c r="V62"/>
      <c r="W62"/>
      <c r="X62"/>
      <c r="Y62"/>
      <c r="Z62"/>
      <c r="AA62"/>
      <c r="AB62"/>
      <c r="AC62"/>
      <c r="AD62"/>
    </row>
    <row r="63" spans="2:30" x14ac:dyDescent="0.2">
      <c r="B63" s="364" t="s">
        <v>243</v>
      </c>
      <c r="C63" s="216" t="s">
        <v>282</v>
      </c>
      <c r="D63" s="216" t="s">
        <v>380</v>
      </c>
      <c r="E63" s="217">
        <v>1</v>
      </c>
    </row>
    <row r="64" spans="2:30" x14ac:dyDescent="0.2">
      <c r="B64" s="364"/>
      <c r="C64" s="216" t="s">
        <v>283</v>
      </c>
      <c r="D64" s="216" t="s">
        <v>381</v>
      </c>
      <c r="E64" s="217">
        <v>2</v>
      </c>
    </row>
    <row r="65" spans="2:40" x14ac:dyDescent="0.2">
      <c r="B65" s="364" t="s">
        <v>244</v>
      </c>
      <c r="C65" s="216" t="s">
        <v>284</v>
      </c>
      <c r="D65" s="216" t="s">
        <v>382</v>
      </c>
      <c r="E65" s="217">
        <v>1</v>
      </c>
      <c r="K65" s="368" t="s">
        <v>1</v>
      </c>
      <c r="L65" s="368"/>
      <c r="M65" s="368"/>
      <c r="N65" s="368"/>
      <c r="O65" s="368"/>
      <c r="P65" s="368"/>
      <c r="Q65" s="368"/>
      <c r="R65" s="368"/>
      <c r="S65" s="368"/>
      <c r="T65" s="368"/>
      <c r="U65" s="368"/>
      <c r="V65" s="368"/>
      <c r="W65" s="368"/>
      <c r="X65" s="368"/>
      <c r="Y65" s="368"/>
      <c r="Z65" s="368"/>
      <c r="AA65" s="368"/>
      <c r="AB65" s="368"/>
    </row>
    <row r="66" spans="2:40" ht="15" customHeight="1" x14ac:dyDescent="0.2">
      <c r="B66" s="364"/>
      <c r="C66" s="216" t="s">
        <v>285</v>
      </c>
      <c r="D66" s="216" t="s">
        <v>383</v>
      </c>
      <c r="E66" s="217">
        <v>2</v>
      </c>
      <c r="R66" s="393" t="s">
        <v>130</v>
      </c>
      <c r="S66" s="393"/>
      <c r="T66" s="394"/>
      <c r="U66" s="218">
        <v>1</v>
      </c>
      <c r="V66" s="388" t="s">
        <v>168</v>
      </c>
      <c r="W66" s="389"/>
      <c r="X66" s="389"/>
      <c r="Y66" s="389"/>
      <c r="Z66" s="389"/>
      <c r="AA66" s="389"/>
      <c r="AB66" s="389"/>
      <c r="AC66" s="389"/>
      <c r="AD66" s="389"/>
      <c r="AE66" s="389"/>
      <c r="AF66" s="390" t="b">
        <v>0</v>
      </c>
      <c r="AG66" s="390"/>
      <c r="AH66" s="390"/>
      <c r="AI66" s="390"/>
      <c r="AJ66" s="390"/>
    </row>
    <row r="67" spans="2:40" ht="15" x14ac:dyDescent="0.2">
      <c r="B67" s="364"/>
      <c r="C67" s="216" t="s">
        <v>286</v>
      </c>
      <c r="D67" s="216" t="s">
        <v>384</v>
      </c>
      <c r="E67" s="217">
        <v>3</v>
      </c>
      <c r="R67" s="393"/>
      <c r="S67" s="393"/>
      <c r="T67" s="394"/>
      <c r="U67" s="218"/>
      <c r="V67" s="388" t="s">
        <v>172</v>
      </c>
      <c r="W67" s="389"/>
      <c r="X67" s="389"/>
      <c r="Y67" s="389"/>
      <c r="Z67" s="389"/>
      <c r="AA67" s="389"/>
      <c r="AB67" s="389"/>
      <c r="AC67" s="389"/>
      <c r="AD67" s="389"/>
      <c r="AE67" s="389"/>
      <c r="AF67" s="390" t="str">
        <f>IF(AF66=TRUE,Ficha_Tecnica!$F$79,"")</f>
        <v/>
      </c>
      <c r="AG67" s="390"/>
      <c r="AH67" s="390"/>
      <c r="AI67" s="390"/>
      <c r="AJ67" s="390"/>
    </row>
    <row r="68" spans="2:40" ht="15" x14ac:dyDescent="0.2">
      <c r="B68" s="364" t="s">
        <v>245</v>
      </c>
      <c r="C68" s="216" t="s">
        <v>287</v>
      </c>
      <c r="D68" s="216" t="s">
        <v>385</v>
      </c>
      <c r="E68" s="217">
        <v>1</v>
      </c>
      <c r="R68" s="393"/>
      <c r="S68" s="393"/>
      <c r="T68" s="394"/>
      <c r="U68" s="218">
        <v>2</v>
      </c>
      <c r="V68" s="388" t="s">
        <v>169</v>
      </c>
      <c r="W68" s="389"/>
      <c r="X68" s="389"/>
      <c r="Y68" s="389"/>
      <c r="Z68" s="389"/>
      <c r="AA68" s="389"/>
      <c r="AB68" s="389"/>
      <c r="AC68" s="389"/>
      <c r="AD68" s="389"/>
      <c r="AE68" s="389"/>
      <c r="AF68" s="390" t="b">
        <v>0</v>
      </c>
      <c r="AG68" s="390"/>
      <c r="AH68" s="390"/>
      <c r="AI68" s="390"/>
      <c r="AJ68" s="390"/>
    </row>
    <row r="69" spans="2:40" ht="15" x14ac:dyDescent="0.2">
      <c r="B69" s="364"/>
      <c r="C69" s="216" t="s">
        <v>288</v>
      </c>
      <c r="D69" s="216" t="s">
        <v>325</v>
      </c>
      <c r="E69" s="217">
        <v>2</v>
      </c>
      <c r="R69" s="393"/>
      <c r="S69" s="393"/>
      <c r="T69" s="394"/>
      <c r="U69" s="218"/>
      <c r="V69" s="388" t="s">
        <v>173</v>
      </c>
      <c r="W69" s="389"/>
      <c r="X69" s="389"/>
      <c r="Y69" s="389"/>
      <c r="Z69" s="389"/>
      <c r="AA69" s="389"/>
      <c r="AB69" s="389"/>
      <c r="AC69" s="389"/>
      <c r="AD69" s="389"/>
      <c r="AE69" s="389"/>
      <c r="AF69" s="390" t="str">
        <f>IF(AF68=TRUE,Ficha_Tecnica!$G$81,"")</f>
        <v/>
      </c>
      <c r="AG69" s="390"/>
      <c r="AH69" s="390"/>
      <c r="AI69" s="390"/>
      <c r="AJ69" s="390"/>
    </row>
    <row r="70" spans="2:40" ht="15" x14ac:dyDescent="0.2">
      <c r="B70" s="364"/>
      <c r="C70" s="216" t="s">
        <v>289</v>
      </c>
      <c r="D70" s="216" t="s">
        <v>386</v>
      </c>
      <c r="E70" s="217">
        <v>3</v>
      </c>
      <c r="N70" s="43">
        <v>0</v>
      </c>
      <c r="R70" s="393"/>
      <c r="S70" s="393"/>
      <c r="T70" s="394"/>
      <c r="U70" s="218">
        <v>3</v>
      </c>
      <c r="V70" s="388" t="s">
        <v>620</v>
      </c>
      <c r="W70" s="389"/>
      <c r="X70" s="389"/>
      <c r="Y70" s="389"/>
      <c r="Z70" s="389"/>
      <c r="AA70" s="389"/>
      <c r="AB70" s="389"/>
      <c r="AC70" s="389"/>
      <c r="AD70" s="389"/>
      <c r="AE70" s="389"/>
      <c r="AF70" s="390" t="b">
        <v>0</v>
      </c>
      <c r="AG70" s="390"/>
      <c r="AH70" s="390"/>
      <c r="AI70" s="390"/>
      <c r="AJ70" s="390"/>
    </row>
    <row r="71" spans="2:40" ht="15" x14ac:dyDescent="0.2">
      <c r="B71" s="364"/>
      <c r="C71" s="216" t="s">
        <v>290</v>
      </c>
      <c r="D71" s="216" t="s">
        <v>387</v>
      </c>
      <c r="E71" s="217">
        <v>4</v>
      </c>
      <c r="I71" s="217">
        <v>1</v>
      </c>
      <c r="J71" s="43">
        <f t="shared" ref="J71:J76" si="2">COUNTIF($E$59:$E$127,I71)</f>
        <v>19</v>
      </c>
      <c r="K71" s="43" t="e">
        <f>COUNTIF(#REF!,I71)</f>
        <v>#REF!</v>
      </c>
      <c r="N71" s="43">
        <v>1</v>
      </c>
      <c r="R71" s="393"/>
      <c r="S71" s="393"/>
      <c r="T71" s="394"/>
      <c r="U71" s="218"/>
      <c r="V71" s="388" t="s">
        <v>174</v>
      </c>
      <c r="W71" s="389"/>
      <c r="X71" s="389"/>
      <c r="Y71" s="389"/>
      <c r="Z71" s="389"/>
      <c r="AA71" s="389"/>
      <c r="AB71" s="389"/>
      <c r="AC71" s="389"/>
      <c r="AD71" s="389"/>
      <c r="AE71" s="389"/>
      <c r="AF71" s="390" t="str">
        <f>IF(AF70=TRUE,Ficha_Tecnica!$M$83,"")</f>
        <v/>
      </c>
      <c r="AG71" s="390"/>
      <c r="AH71" s="390"/>
      <c r="AI71" s="390"/>
      <c r="AJ71" s="390"/>
    </row>
    <row r="72" spans="2:40" ht="15" x14ac:dyDescent="0.2">
      <c r="B72" s="364"/>
      <c r="C72" s="216" t="s">
        <v>291</v>
      </c>
      <c r="D72" s="216" t="s">
        <v>388</v>
      </c>
      <c r="E72" s="217">
        <v>5</v>
      </c>
      <c r="I72" s="217">
        <v>2</v>
      </c>
      <c r="J72" s="43">
        <f t="shared" si="2"/>
        <v>19</v>
      </c>
      <c r="K72" s="43" t="e">
        <f>COUNTIF(#REF!,I72)</f>
        <v>#REF!</v>
      </c>
      <c r="N72" s="43">
        <v>2</v>
      </c>
      <c r="R72" s="393"/>
      <c r="S72" s="393"/>
      <c r="T72" s="394"/>
      <c r="U72" s="218">
        <v>4</v>
      </c>
      <c r="V72" s="388" t="s">
        <v>170</v>
      </c>
      <c r="W72" s="389"/>
      <c r="X72" s="389"/>
      <c r="Y72" s="389"/>
      <c r="Z72" s="389"/>
      <c r="AA72" s="389"/>
      <c r="AB72" s="389"/>
      <c r="AC72" s="389"/>
      <c r="AD72" s="389"/>
      <c r="AE72" s="389"/>
      <c r="AF72" s="390" t="b">
        <v>0</v>
      </c>
      <c r="AG72" s="390"/>
      <c r="AH72" s="390"/>
      <c r="AI72" s="390"/>
      <c r="AJ72" s="390"/>
    </row>
    <row r="73" spans="2:40" ht="15" x14ac:dyDescent="0.2">
      <c r="B73" s="364"/>
      <c r="C73" s="216" t="s">
        <v>292</v>
      </c>
      <c r="D73" s="216" t="s">
        <v>389</v>
      </c>
      <c r="E73" s="217">
        <v>6</v>
      </c>
      <c r="I73" s="217">
        <v>3</v>
      </c>
      <c r="J73" s="43">
        <f t="shared" si="2"/>
        <v>15</v>
      </c>
      <c r="K73" s="43" t="e">
        <f>COUNTIF(#REF!,I73)</f>
        <v>#REF!</v>
      </c>
      <c r="N73" s="43">
        <v>3</v>
      </c>
      <c r="R73" s="393"/>
      <c r="S73" s="393"/>
      <c r="T73" s="394"/>
      <c r="U73" s="218"/>
      <c r="V73" s="388" t="s">
        <v>175</v>
      </c>
      <c r="W73" s="389"/>
      <c r="X73" s="389"/>
      <c r="Y73" s="389"/>
      <c r="Z73" s="389"/>
      <c r="AA73" s="389"/>
      <c r="AB73" s="389"/>
      <c r="AC73" s="389"/>
      <c r="AD73" s="389"/>
      <c r="AE73" s="389"/>
      <c r="AF73" s="390" t="str">
        <f>IF(AF72=TRUE,Ficha_Tecnica!$Q$85,"")</f>
        <v/>
      </c>
      <c r="AG73" s="390"/>
      <c r="AH73" s="390"/>
      <c r="AI73" s="390"/>
      <c r="AJ73" s="390"/>
    </row>
    <row r="74" spans="2:40" ht="15" x14ac:dyDescent="0.2">
      <c r="B74" s="364" t="s">
        <v>246</v>
      </c>
      <c r="C74" s="216" t="s">
        <v>293</v>
      </c>
      <c r="D74" s="216" t="s">
        <v>390</v>
      </c>
      <c r="E74" s="217">
        <v>1</v>
      </c>
      <c r="I74" s="217">
        <v>4</v>
      </c>
      <c r="J74" s="43">
        <f t="shared" si="2"/>
        <v>10</v>
      </c>
      <c r="K74" s="43" t="e">
        <f>COUNTIF(#REF!,I74)</f>
        <v>#REF!</v>
      </c>
      <c r="N74" s="43">
        <v>4</v>
      </c>
      <c r="R74" s="393"/>
      <c r="S74" s="393"/>
      <c r="T74" s="394"/>
      <c r="U74" s="218">
        <v>5</v>
      </c>
      <c r="V74" s="388" t="s">
        <v>171</v>
      </c>
      <c r="W74" s="389"/>
      <c r="X74" s="389"/>
      <c r="Y74" s="389"/>
      <c r="Z74" s="389"/>
      <c r="AA74" s="389"/>
      <c r="AB74" s="389"/>
      <c r="AC74" s="389"/>
      <c r="AD74" s="389"/>
      <c r="AE74" s="389"/>
      <c r="AF74" s="390" t="b">
        <v>0</v>
      </c>
      <c r="AG74" s="390"/>
      <c r="AH74" s="390"/>
      <c r="AI74" s="390"/>
      <c r="AJ74" s="390"/>
    </row>
    <row r="75" spans="2:40" ht="15" x14ac:dyDescent="0.2">
      <c r="B75" s="364"/>
      <c r="C75" s="216" t="s">
        <v>294</v>
      </c>
      <c r="D75" s="216" t="s">
        <v>391</v>
      </c>
      <c r="E75" s="217">
        <v>2</v>
      </c>
      <c r="I75" s="217">
        <v>5</v>
      </c>
      <c r="J75" s="43">
        <f t="shared" si="2"/>
        <v>4</v>
      </c>
      <c r="K75" s="43" t="e">
        <f>COUNTIF(#REF!,I75)</f>
        <v>#REF!</v>
      </c>
      <c r="N75" s="43">
        <v>5</v>
      </c>
      <c r="V75" s="388" t="s">
        <v>171</v>
      </c>
      <c r="W75" s="389"/>
      <c r="X75" s="389"/>
      <c r="Y75" s="389"/>
      <c r="Z75" s="389"/>
      <c r="AA75" s="389"/>
      <c r="AB75" s="389"/>
      <c r="AC75" s="389"/>
      <c r="AD75" s="389"/>
      <c r="AE75" s="389"/>
      <c r="AF75" s="390" t="str">
        <f>IF(AF74=TRUE,5,"")</f>
        <v/>
      </c>
      <c r="AG75" s="390"/>
      <c r="AH75" s="390"/>
      <c r="AI75" s="390"/>
      <c r="AJ75" s="390"/>
    </row>
    <row r="76" spans="2:40" x14ac:dyDescent="0.2">
      <c r="B76" s="364"/>
      <c r="C76" s="216" t="s">
        <v>295</v>
      </c>
      <c r="D76" s="216" t="s">
        <v>392</v>
      </c>
      <c r="E76" s="217">
        <v>3</v>
      </c>
      <c r="I76" s="217">
        <v>6</v>
      </c>
      <c r="J76" s="43">
        <f t="shared" si="2"/>
        <v>2</v>
      </c>
      <c r="K76" s="43" t="e">
        <f>COUNTIF(#REF!,I76)</f>
        <v>#REF!</v>
      </c>
      <c r="N76" s="43">
        <v>6</v>
      </c>
    </row>
    <row r="77" spans="2:40" x14ac:dyDescent="0.2">
      <c r="B77" s="364"/>
      <c r="C77" s="216" t="s">
        <v>296</v>
      </c>
      <c r="D77" s="216" t="s">
        <v>393</v>
      </c>
      <c r="E77" s="217">
        <v>4</v>
      </c>
    </row>
    <row r="78" spans="2:40" x14ac:dyDescent="0.2">
      <c r="B78" s="364"/>
      <c r="C78" s="216" t="s">
        <v>297</v>
      </c>
      <c r="D78" s="216" t="s">
        <v>394</v>
      </c>
      <c r="E78" s="217">
        <v>5</v>
      </c>
      <c r="N78" s="43">
        <v>0</v>
      </c>
    </row>
    <row r="79" spans="2:40" x14ac:dyDescent="0.2">
      <c r="B79" s="364"/>
      <c r="C79" s="216" t="s">
        <v>298</v>
      </c>
      <c r="D79" s="216" t="s">
        <v>395</v>
      </c>
      <c r="E79" s="217">
        <v>6</v>
      </c>
      <c r="N79" s="43">
        <v>1</v>
      </c>
      <c r="Q79" s="368" t="s">
        <v>20</v>
      </c>
      <c r="R79" s="368"/>
      <c r="S79" s="368"/>
      <c r="T79" s="368"/>
      <c r="U79" s="368"/>
      <c r="V79" s="368"/>
      <c r="W79" s="368"/>
      <c r="X79" s="368"/>
      <c r="Y79" s="368"/>
      <c r="Z79" s="368"/>
      <c r="AA79" s="368"/>
      <c r="AB79" s="368"/>
      <c r="AC79" s="368"/>
      <c r="AD79" s="368"/>
      <c r="AE79" s="368"/>
      <c r="AF79" s="368"/>
      <c r="AG79" s="368"/>
      <c r="AH79" s="368"/>
    </row>
    <row r="80" spans="2:40" ht="12" customHeight="1" x14ac:dyDescent="0.2">
      <c r="B80" s="364" t="s">
        <v>247</v>
      </c>
      <c r="C80" s="216" t="s">
        <v>299</v>
      </c>
      <c r="D80" s="216" t="s">
        <v>396</v>
      </c>
      <c r="E80" s="217">
        <v>1</v>
      </c>
      <c r="N80" s="43">
        <v>2</v>
      </c>
      <c r="R80" s="403" t="s">
        <v>135</v>
      </c>
      <c r="S80" s="403"/>
      <c r="T80" s="403"/>
      <c r="U80" s="218">
        <v>1</v>
      </c>
      <c r="V80" s="391" t="s">
        <v>186</v>
      </c>
      <c r="W80" s="392"/>
      <c r="X80" s="392"/>
      <c r="Y80" s="392"/>
      <c r="Z80" s="392"/>
      <c r="AA80" s="392"/>
      <c r="AB80" s="392"/>
      <c r="AC80" s="392"/>
      <c r="AD80" s="392"/>
      <c r="AE80" s="392"/>
      <c r="AF80" s="392"/>
      <c r="AG80" s="392"/>
      <c r="AH80" s="392"/>
      <c r="AI80" s="395" t="b">
        <v>0</v>
      </c>
      <c r="AJ80" s="395"/>
      <c r="AK80" s="395"/>
      <c r="AL80" s="395"/>
      <c r="AM80" s="395"/>
      <c r="AN80" s="223" t="str">
        <f t="shared" ref="AN80:AN86" si="3">IF(AI80=TRUE,U80,"")</f>
        <v/>
      </c>
    </row>
    <row r="81" spans="2:42" ht="12" customHeight="1" x14ac:dyDescent="0.2">
      <c r="B81" s="364"/>
      <c r="C81" s="216" t="s">
        <v>300</v>
      </c>
      <c r="D81" s="216" t="s">
        <v>397</v>
      </c>
      <c r="E81" s="217">
        <v>2</v>
      </c>
      <c r="N81" s="43">
        <v>3</v>
      </c>
      <c r="R81" s="403"/>
      <c r="S81" s="403"/>
      <c r="T81" s="403"/>
      <c r="U81" s="218">
        <v>2</v>
      </c>
      <c r="V81" s="391" t="s">
        <v>187</v>
      </c>
      <c r="W81" s="392"/>
      <c r="X81" s="392"/>
      <c r="Y81" s="392"/>
      <c r="Z81" s="392"/>
      <c r="AA81" s="392"/>
      <c r="AB81" s="392"/>
      <c r="AC81" s="392"/>
      <c r="AD81" s="392"/>
      <c r="AE81" s="392"/>
      <c r="AF81" s="392"/>
      <c r="AG81" s="392"/>
      <c r="AH81" s="392"/>
      <c r="AI81" s="395" t="b">
        <v>0</v>
      </c>
      <c r="AJ81" s="395"/>
      <c r="AK81" s="395"/>
      <c r="AL81" s="395"/>
      <c r="AM81" s="395"/>
      <c r="AN81" s="223" t="str">
        <f t="shared" si="3"/>
        <v/>
      </c>
    </row>
    <row r="82" spans="2:42" ht="12" customHeight="1" x14ac:dyDescent="0.2">
      <c r="B82" s="364" t="s">
        <v>248</v>
      </c>
      <c r="C82" s="216" t="s">
        <v>301</v>
      </c>
      <c r="D82" s="216" t="s">
        <v>398</v>
      </c>
      <c r="E82" s="217">
        <v>1</v>
      </c>
      <c r="N82" s="43">
        <v>4</v>
      </c>
      <c r="R82" s="403"/>
      <c r="S82" s="403"/>
      <c r="T82" s="403"/>
      <c r="U82" s="218">
        <v>3</v>
      </c>
      <c r="V82" s="391" t="s">
        <v>188</v>
      </c>
      <c r="W82" s="392"/>
      <c r="X82" s="392"/>
      <c r="Y82" s="392"/>
      <c r="Z82" s="392"/>
      <c r="AA82" s="392"/>
      <c r="AB82" s="392"/>
      <c r="AC82" s="392"/>
      <c r="AD82" s="392"/>
      <c r="AE82" s="392"/>
      <c r="AF82" s="392"/>
      <c r="AG82" s="392"/>
      <c r="AH82" s="392"/>
      <c r="AI82" s="395" t="b">
        <v>0</v>
      </c>
      <c r="AJ82" s="395"/>
      <c r="AK82" s="395"/>
      <c r="AL82" s="395"/>
      <c r="AM82" s="395"/>
      <c r="AN82" s="223" t="str">
        <f t="shared" si="3"/>
        <v/>
      </c>
    </row>
    <row r="83" spans="2:42" ht="12" customHeight="1" x14ac:dyDescent="0.2">
      <c r="B83" s="364"/>
      <c r="C83" s="216" t="s">
        <v>302</v>
      </c>
      <c r="D83" s="216" t="s">
        <v>460</v>
      </c>
      <c r="E83" s="217">
        <v>2</v>
      </c>
      <c r="N83" s="43">
        <v>5</v>
      </c>
      <c r="R83" s="403"/>
      <c r="S83" s="403"/>
      <c r="T83" s="403"/>
      <c r="U83" s="218">
        <v>4</v>
      </c>
      <c r="V83" s="391" t="s">
        <v>189</v>
      </c>
      <c r="W83" s="392"/>
      <c r="X83" s="392"/>
      <c r="Y83" s="392"/>
      <c r="Z83" s="392"/>
      <c r="AA83" s="392"/>
      <c r="AB83" s="392"/>
      <c r="AC83" s="392"/>
      <c r="AD83" s="392"/>
      <c r="AE83" s="392"/>
      <c r="AF83" s="392"/>
      <c r="AG83" s="392"/>
      <c r="AH83" s="392"/>
      <c r="AI83" s="395" t="b">
        <v>0</v>
      </c>
      <c r="AJ83" s="395"/>
      <c r="AK83" s="395"/>
      <c r="AL83" s="395"/>
      <c r="AM83" s="395"/>
      <c r="AN83" s="223" t="str">
        <f t="shared" si="3"/>
        <v/>
      </c>
    </row>
    <row r="84" spans="2:42" ht="12" customHeight="1" x14ac:dyDescent="0.2">
      <c r="B84" s="364"/>
      <c r="C84" s="216" t="s">
        <v>303</v>
      </c>
      <c r="D84" s="216" t="s">
        <v>399</v>
      </c>
      <c r="E84" s="217">
        <v>3</v>
      </c>
      <c r="R84" s="403"/>
      <c r="S84" s="403"/>
      <c r="T84" s="403"/>
      <c r="U84" s="218">
        <v>5</v>
      </c>
      <c r="V84" s="391" t="s">
        <v>190</v>
      </c>
      <c r="W84" s="392"/>
      <c r="X84" s="392"/>
      <c r="Y84" s="392"/>
      <c r="Z84" s="392"/>
      <c r="AA84" s="392"/>
      <c r="AB84" s="392"/>
      <c r="AC84" s="392"/>
      <c r="AD84" s="392"/>
      <c r="AE84" s="392"/>
      <c r="AF84" s="392"/>
      <c r="AG84" s="392"/>
      <c r="AH84" s="392"/>
      <c r="AI84" s="395" t="b">
        <v>0</v>
      </c>
      <c r="AJ84" s="395"/>
      <c r="AK84" s="395"/>
      <c r="AL84" s="395"/>
      <c r="AM84" s="395"/>
      <c r="AN84" s="223" t="str">
        <f t="shared" si="3"/>
        <v/>
      </c>
    </row>
    <row r="85" spans="2:42" ht="12" customHeight="1" x14ac:dyDescent="0.2">
      <c r="B85" s="364"/>
      <c r="C85" s="216" t="s">
        <v>304</v>
      </c>
      <c r="D85" s="216" t="s">
        <v>326</v>
      </c>
      <c r="E85" s="217">
        <v>4</v>
      </c>
      <c r="N85" s="43">
        <v>0</v>
      </c>
      <c r="R85" s="403"/>
      <c r="S85" s="403"/>
      <c r="T85" s="403"/>
      <c r="U85" s="218">
        <v>6</v>
      </c>
      <c r="V85" s="391" t="s">
        <v>191</v>
      </c>
      <c r="W85" s="392"/>
      <c r="X85" s="392"/>
      <c r="Y85" s="392"/>
      <c r="Z85" s="392"/>
      <c r="AA85" s="392"/>
      <c r="AB85" s="392"/>
      <c r="AC85" s="392"/>
      <c r="AD85" s="392"/>
      <c r="AE85" s="392"/>
      <c r="AF85" s="392"/>
      <c r="AG85" s="392"/>
      <c r="AH85" s="392"/>
      <c r="AI85" s="395" t="b">
        <v>0</v>
      </c>
      <c r="AJ85" s="395"/>
      <c r="AK85" s="395"/>
      <c r="AL85" s="395"/>
      <c r="AM85" s="395"/>
      <c r="AN85" s="223" t="str">
        <f t="shared" si="3"/>
        <v/>
      </c>
    </row>
    <row r="86" spans="2:42" ht="12" customHeight="1" x14ac:dyDescent="0.2">
      <c r="B86" s="364" t="s">
        <v>250</v>
      </c>
      <c r="C86" s="216" t="s">
        <v>305</v>
      </c>
      <c r="D86" s="216" t="s">
        <v>375</v>
      </c>
      <c r="E86" s="217">
        <v>1</v>
      </c>
      <c r="N86" s="43">
        <v>1</v>
      </c>
      <c r="R86" s="403"/>
      <c r="S86" s="403"/>
      <c r="T86" s="403"/>
      <c r="U86" s="218">
        <v>7</v>
      </c>
      <c r="V86" s="391" t="s">
        <v>192</v>
      </c>
      <c r="W86" s="392"/>
      <c r="X86" s="392"/>
      <c r="Y86" s="392"/>
      <c r="Z86" s="392"/>
      <c r="AA86" s="392"/>
      <c r="AB86" s="392"/>
      <c r="AC86" s="392"/>
      <c r="AD86" s="392"/>
      <c r="AE86" s="392"/>
      <c r="AF86" s="392"/>
      <c r="AG86" s="392"/>
      <c r="AH86" s="392"/>
      <c r="AI86" s="395" t="b">
        <v>0</v>
      </c>
      <c r="AJ86" s="395"/>
      <c r="AK86" s="395"/>
      <c r="AL86" s="395"/>
      <c r="AM86" s="395"/>
      <c r="AN86" s="223" t="str">
        <f t="shared" si="3"/>
        <v/>
      </c>
    </row>
    <row r="87" spans="2:42" ht="12" customHeight="1" x14ac:dyDescent="0.25">
      <c r="B87" s="364"/>
      <c r="C87" s="216" t="s">
        <v>306</v>
      </c>
      <c r="D87" s="216" t="s">
        <v>400</v>
      </c>
      <c r="E87" s="217">
        <v>2</v>
      </c>
      <c r="N87" s="43">
        <v>2</v>
      </c>
      <c r="R87"/>
      <c r="S87"/>
      <c r="T87"/>
      <c r="U87"/>
      <c r="V87"/>
      <c r="W87"/>
      <c r="X87"/>
      <c r="Y87"/>
      <c r="Z87"/>
      <c r="AA87"/>
      <c r="AB87"/>
      <c r="AC87"/>
      <c r="AD87"/>
      <c r="AE87"/>
      <c r="AF87"/>
      <c r="AG87"/>
      <c r="AH87"/>
      <c r="AI87"/>
      <c r="AJ87"/>
      <c r="AK87"/>
    </row>
    <row r="88" spans="2:42" x14ac:dyDescent="0.2">
      <c r="B88" s="364"/>
      <c r="C88" s="216" t="s">
        <v>307</v>
      </c>
      <c r="D88" s="216" t="s">
        <v>401</v>
      </c>
      <c r="E88" s="217">
        <v>3</v>
      </c>
      <c r="N88" s="43">
        <v>3</v>
      </c>
    </row>
    <row r="89" spans="2:42" x14ac:dyDescent="0.2">
      <c r="B89" s="364"/>
      <c r="C89" s="216" t="s">
        <v>308</v>
      </c>
      <c r="D89" s="216" t="s">
        <v>402</v>
      </c>
      <c r="E89" s="217">
        <v>4</v>
      </c>
      <c r="N89" s="43">
        <v>4</v>
      </c>
    </row>
    <row r="90" spans="2:42" x14ac:dyDescent="0.2">
      <c r="B90" s="364" t="s">
        <v>251</v>
      </c>
      <c r="C90" s="216" t="s">
        <v>82</v>
      </c>
      <c r="D90" s="216" t="s">
        <v>327</v>
      </c>
      <c r="E90" s="217">
        <v>1</v>
      </c>
      <c r="Q90" s="368" t="s">
        <v>22</v>
      </c>
      <c r="R90" s="368"/>
      <c r="S90" s="368"/>
      <c r="T90" s="368"/>
      <c r="U90" s="368"/>
      <c r="V90" s="368"/>
      <c r="W90" s="368"/>
      <c r="X90" s="368"/>
      <c r="Y90" s="368"/>
      <c r="Z90" s="368"/>
      <c r="AA90" s="368"/>
      <c r="AB90" s="368"/>
      <c r="AC90" s="368"/>
      <c r="AD90" s="368"/>
      <c r="AE90" s="368"/>
      <c r="AF90" s="368"/>
      <c r="AG90" s="368"/>
      <c r="AH90" s="368"/>
    </row>
    <row r="91" spans="2:42" ht="12" customHeight="1" x14ac:dyDescent="0.2">
      <c r="B91" s="364"/>
      <c r="C91" s="216" t="s">
        <v>85</v>
      </c>
      <c r="D91" s="216" t="s">
        <v>328</v>
      </c>
      <c r="E91" s="217">
        <v>2</v>
      </c>
      <c r="N91" s="43">
        <v>0</v>
      </c>
      <c r="R91" s="400" t="s">
        <v>137</v>
      </c>
      <c r="S91" s="400"/>
      <c r="T91" s="400"/>
      <c r="U91" s="218">
        <v>1</v>
      </c>
      <c r="V91" s="401" t="s">
        <v>621</v>
      </c>
      <c r="W91" s="402"/>
      <c r="X91" s="402"/>
      <c r="Y91" s="402"/>
      <c r="Z91" s="402"/>
      <c r="AA91" s="402"/>
      <c r="AB91" s="402"/>
      <c r="AC91" s="402"/>
      <c r="AD91" s="402"/>
      <c r="AE91" s="402"/>
      <c r="AF91" s="402"/>
      <c r="AG91" s="402"/>
      <c r="AH91" s="402"/>
      <c r="AI91" s="402"/>
      <c r="AJ91" s="402"/>
      <c r="AK91" s="402"/>
      <c r="AL91" s="402"/>
      <c r="AM91" s="402"/>
      <c r="AN91" s="402"/>
      <c r="AO91" s="220" t="b">
        <v>0</v>
      </c>
      <c r="AP91" s="223" t="str">
        <f t="shared" ref="AP91:AP103" si="4">IF(AO91=TRUE,U91,"")</f>
        <v/>
      </c>
    </row>
    <row r="92" spans="2:42" x14ac:dyDescent="0.2">
      <c r="B92" s="364"/>
      <c r="C92" s="216" t="s">
        <v>87</v>
      </c>
      <c r="D92" s="216" t="s">
        <v>329</v>
      </c>
      <c r="E92" s="217">
        <v>3</v>
      </c>
      <c r="R92" s="400"/>
      <c r="S92" s="400"/>
      <c r="T92" s="400"/>
      <c r="U92" s="218">
        <v>2</v>
      </c>
      <c r="V92" s="401" t="s">
        <v>622</v>
      </c>
      <c r="W92" s="402"/>
      <c r="X92" s="402"/>
      <c r="Y92" s="402"/>
      <c r="Z92" s="402"/>
      <c r="AA92" s="402"/>
      <c r="AB92" s="402"/>
      <c r="AC92" s="402"/>
      <c r="AD92" s="402"/>
      <c r="AE92" s="402"/>
      <c r="AF92" s="402"/>
      <c r="AG92" s="402"/>
      <c r="AH92" s="402"/>
      <c r="AI92" s="402"/>
      <c r="AJ92" s="402"/>
      <c r="AK92" s="402"/>
      <c r="AL92" s="402"/>
      <c r="AM92" s="402"/>
      <c r="AN92" s="402"/>
      <c r="AO92" s="220" t="b">
        <v>0</v>
      </c>
      <c r="AP92" s="223" t="str">
        <f t="shared" si="4"/>
        <v/>
      </c>
    </row>
    <row r="93" spans="2:42" x14ac:dyDescent="0.2">
      <c r="B93" s="364"/>
      <c r="C93" s="216" t="s">
        <v>89</v>
      </c>
      <c r="D93" s="216" t="s">
        <v>403</v>
      </c>
      <c r="E93" s="217">
        <v>4</v>
      </c>
      <c r="R93" s="400"/>
      <c r="S93" s="400"/>
      <c r="T93" s="400"/>
      <c r="U93" s="218">
        <v>3</v>
      </c>
      <c r="V93" s="401" t="s">
        <v>623</v>
      </c>
      <c r="W93" s="402"/>
      <c r="X93" s="402"/>
      <c r="Y93" s="402"/>
      <c r="Z93" s="402"/>
      <c r="AA93" s="402"/>
      <c r="AB93" s="402"/>
      <c r="AC93" s="402"/>
      <c r="AD93" s="402"/>
      <c r="AE93" s="402"/>
      <c r="AF93" s="402"/>
      <c r="AG93" s="402"/>
      <c r="AH93" s="402"/>
      <c r="AI93" s="402"/>
      <c r="AJ93" s="402"/>
      <c r="AK93" s="402"/>
      <c r="AL93" s="402"/>
      <c r="AM93" s="402"/>
      <c r="AN93" s="402"/>
      <c r="AO93" s="220" t="b">
        <v>0</v>
      </c>
      <c r="AP93" s="223" t="str">
        <f t="shared" si="4"/>
        <v/>
      </c>
    </row>
    <row r="94" spans="2:42" x14ac:dyDescent="0.2">
      <c r="B94" s="364"/>
      <c r="C94" s="216" t="s">
        <v>90</v>
      </c>
      <c r="D94" s="216" t="s">
        <v>404</v>
      </c>
      <c r="E94" s="217">
        <v>5</v>
      </c>
      <c r="R94" s="400"/>
      <c r="S94" s="400"/>
      <c r="T94" s="400"/>
      <c r="U94" s="218">
        <v>4</v>
      </c>
      <c r="V94" s="401" t="s">
        <v>624</v>
      </c>
      <c r="W94" s="402"/>
      <c r="X94" s="402"/>
      <c r="Y94" s="402"/>
      <c r="Z94" s="402"/>
      <c r="AA94" s="402"/>
      <c r="AB94" s="402"/>
      <c r="AC94" s="402"/>
      <c r="AD94" s="402"/>
      <c r="AE94" s="402"/>
      <c r="AF94" s="402"/>
      <c r="AG94" s="402"/>
      <c r="AH94" s="402"/>
      <c r="AI94" s="402"/>
      <c r="AJ94" s="402"/>
      <c r="AK94" s="402"/>
      <c r="AL94" s="402"/>
      <c r="AM94" s="402"/>
      <c r="AN94" s="402"/>
      <c r="AO94" s="220" t="b">
        <v>0</v>
      </c>
      <c r="AP94" s="223" t="str">
        <f t="shared" si="4"/>
        <v/>
      </c>
    </row>
    <row r="95" spans="2:42" x14ac:dyDescent="0.2">
      <c r="B95" s="364" t="s">
        <v>252</v>
      </c>
      <c r="C95" s="216" t="s">
        <v>91</v>
      </c>
      <c r="D95" s="216" t="s">
        <v>405</v>
      </c>
      <c r="E95" s="217">
        <v>1</v>
      </c>
      <c r="R95" s="400"/>
      <c r="S95" s="400"/>
      <c r="T95" s="400"/>
      <c r="U95" s="218">
        <v>5</v>
      </c>
      <c r="V95" s="401" t="s">
        <v>625</v>
      </c>
      <c r="W95" s="402"/>
      <c r="X95" s="402"/>
      <c r="Y95" s="402"/>
      <c r="Z95" s="402"/>
      <c r="AA95" s="402"/>
      <c r="AB95" s="402"/>
      <c r="AC95" s="402"/>
      <c r="AD95" s="402"/>
      <c r="AE95" s="402"/>
      <c r="AF95" s="402"/>
      <c r="AG95" s="402"/>
      <c r="AH95" s="402"/>
      <c r="AI95" s="402"/>
      <c r="AJ95" s="402"/>
      <c r="AK95" s="402"/>
      <c r="AL95" s="402"/>
      <c r="AM95" s="402"/>
      <c r="AN95" s="402"/>
      <c r="AO95" s="220" t="b">
        <v>0</v>
      </c>
      <c r="AP95" s="223" t="str">
        <f t="shared" si="4"/>
        <v/>
      </c>
    </row>
    <row r="96" spans="2:42" x14ac:dyDescent="0.2">
      <c r="B96" s="364"/>
      <c r="C96" s="216" t="s">
        <v>92</v>
      </c>
      <c r="D96" s="216" t="s">
        <v>406</v>
      </c>
      <c r="E96" s="217">
        <v>2</v>
      </c>
      <c r="R96" s="400"/>
      <c r="S96" s="400"/>
      <c r="T96" s="400"/>
      <c r="U96" s="218">
        <v>6</v>
      </c>
      <c r="V96" s="401" t="s">
        <v>626</v>
      </c>
      <c r="W96" s="402"/>
      <c r="X96" s="402"/>
      <c r="Y96" s="402"/>
      <c r="Z96" s="402"/>
      <c r="AA96" s="402"/>
      <c r="AB96" s="402"/>
      <c r="AC96" s="402"/>
      <c r="AD96" s="402"/>
      <c r="AE96" s="402"/>
      <c r="AF96" s="402"/>
      <c r="AG96" s="402"/>
      <c r="AH96" s="402"/>
      <c r="AI96" s="402"/>
      <c r="AJ96" s="402"/>
      <c r="AK96" s="402"/>
      <c r="AL96" s="402"/>
      <c r="AM96" s="402"/>
      <c r="AN96" s="402"/>
      <c r="AO96" s="220" t="b">
        <v>0</v>
      </c>
      <c r="AP96" s="223" t="str">
        <f t="shared" si="4"/>
        <v/>
      </c>
    </row>
    <row r="97" spans="2:42" x14ac:dyDescent="0.2">
      <c r="B97" s="364" t="s">
        <v>254</v>
      </c>
      <c r="C97" s="216" t="s">
        <v>309</v>
      </c>
      <c r="D97" s="216" t="s">
        <v>407</v>
      </c>
      <c r="E97" s="217">
        <v>1</v>
      </c>
      <c r="R97" s="400"/>
      <c r="S97" s="400"/>
      <c r="T97" s="400"/>
      <c r="U97" s="218">
        <v>7</v>
      </c>
      <c r="V97" s="401" t="s">
        <v>627</v>
      </c>
      <c r="W97" s="402"/>
      <c r="X97" s="402"/>
      <c r="Y97" s="402"/>
      <c r="Z97" s="402"/>
      <c r="AA97" s="402"/>
      <c r="AB97" s="402"/>
      <c r="AC97" s="402"/>
      <c r="AD97" s="402"/>
      <c r="AE97" s="402"/>
      <c r="AF97" s="402"/>
      <c r="AG97" s="402"/>
      <c r="AH97" s="402"/>
      <c r="AI97" s="402"/>
      <c r="AJ97" s="402"/>
      <c r="AK97" s="402"/>
      <c r="AL97" s="402"/>
      <c r="AM97" s="402"/>
      <c r="AN97" s="402"/>
      <c r="AO97" s="220" t="b">
        <v>0</v>
      </c>
      <c r="AP97" s="223" t="str">
        <f t="shared" si="4"/>
        <v/>
      </c>
    </row>
    <row r="98" spans="2:42" x14ac:dyDescent="0.2">
      <c r="B98" s="364"/>
      <c r="C98" s="216" t="s">
        <v>310</v>
      </c>
      <c r="D98" s="216" t="s">
        <v>408</v>
      </c>
      <c r="E98" s="217">
        <v>2</v>
      </c>
      <c r="R98" s="400"/>
      <c r="S98" s="400"/>
      <c r="T98" s="400"/>
      <c r="U98" s="218">
        <v>8</v>
      </c>
      <c r="V98" s="401" t="s">
        <v>628</v>
      </c>
      <c r="W98" s="402"/>
      <c r="X98" s="402"/>
      <c r="Y98" s="402"/>
      <c r="Z98" s="402"/>
      <c r="AA98" s="402"/>
      <c r="AB98" s="402"/>
      <c r="AC98" s="402"/>
      <c r="AD98" s="402"/>
      <c r="AE98" s="402"/>
      <c r="AF98" s="402"/>
      <c r="AG98" s="402"/>
      <c r="AH98" s="402"/>
      <c r="AI98" s="402"/>
      <c r="AJ98" s="402"/>
      <c r="AK98" s="402"/>
      <c r="AL98" s="402"/>
      <c r="AM98" s="402"/>
      <c r="AN98" s="402"/>
      <c r="AO98" s="220" t="b">
        <v>0</v>
      </c>
      <c r="AP98" s="223" t="str">
        <f t="shared" si="4"/>
        <v/>
      </c>
    </row>
    <row r="99" spans="2:42" x14ac:dyDescent="0.2">
      <c r="B99" s="364"/>
      <c r="C99" s="216" t="s">
        <v>311</v>
      </c>
      <c r="D99" s="216" t="s">
        <v>409</v>
      </c>
      <c r="E99" s="217">
        <v>3</v>
      </c>
      <c r="R99" s="400"/>
      <c r="S99" s="400"/>
      <c r="T99" s="400"/>
      <c r="U99" s="218">
        <v>9</v>
      </c>
      <c r="V99" s="401" t="s">
        <v>629</v>
      </c>
      <c r="W99" s="402"/>
      <c r="X99" s="402"/>
      <c r="Y99" s="402"/>
      <c r="Z99" s="402"/>
      <c r="AA99" s="402"/>
      <c r="AB99" s="402"/>
      <c r="AC99" s="402"/>
      <c r="AD99" s="402"/>
      <c r="AE99" s="402"/>
      <c r="AF99" s="402"/>
      <c r="AG99" s="402"/>
      <c r="AH99" s="402"/>
      <c r="AI99" s="402"/>
      <c r="AJ99" s="402"/>
      <c r="AK99" s="402"/>
      <c r="AL99" s="402"/>
      <c r="AM99" s="402"/>
      <c r="AN99" s="402"/>
      <c r="AO99" s="220" t="b">
        <v>0</v>
      </c>
      <c r="AP99" s="223" t="str">
        <f t="shared" si="4"/>
        <v/>
      </c>
    </row>
    <row r="100" spans="2:42" x14ac:dyDescent="0.2">
      <c r="B100" s="364" t="s">
        <v>255</v>
      </c>
      <c r="C100" s="216" t="s">
        <v>312</v>
      </c>
      <c r="D100" s="216" t="s">
        <v>330</v>
      </c>
      <c r="E100" s="217">
        <v>1</v>
      </c>
      <c r="R100" s="400"/>
      <c r="S100" s="400"/>
      <c r="T100" s="400"/>
      <c r="U100" s="218">
        <v>10</v>
      </c>
      <c r="V100" s="401" t="s">
        <v>630</v>
      </c>
      <c r="W100" s="402"/>
      <c r="X100" s="402"/>
      <c r="Y100" s="402"/>
      <c r="Z100" s="402"/>
      <c r="AA100" s="402"/>
      <c r="AB100" s="402"/>
      <c r="AC100" s="402"/>
      <c r="AD100" s="402"/>
      <c r="AE100" s="402"/>
      <c r="AF100" s="402"/>
      <c r="AG100" s="402"/>
      <c r="AH100" s="402"/>
      <c r="AI100" s="402"/>
      <c r="AJ100" s="402"/>
      <c r="AK100" s="402"/>
      <c r="AL100" s="402"/>
      <c r="AM100" s="402"/>
      <c r="AN100" s="402"/>
      <c r="AO100" s="220" t="b">
        <v>0</v>
      </c>
      <c r="AP100" s="223" t="str">
        <f t="shared" si="4"/>
        <v/>
      </c>
    </row>
    <row r="101" spans="2:42" x14ac:dyDescent="0.2">
      <c r="B101" s="364"/>
      <c r="C101" s="216" t="s">
        <v>313</v>
      </c>
      <c r="D101" s="216" t="s">
        <v>331</v>
      </c>
      <c r="E101" s="217">
        <v>2</v>
      </c>
      <c r="R101" s="400"/>
      <c r="S101" s="400"/>
      <c r="T101" s="400"/>
      <c r="U101" s="218">
        <v>11</v>
      </c>
      <c r="V101" s="401" t="s">
        <v>631</v>
      </c>
      <c r="W101" s="402"/>
      <c r="X101" s="402"/>
      <c r="Y101" s="402"/>
      <c r="Z101" s="402"/>
      <c r="AA101" s="402"/>
      <c r="AB101" s="402"/>
      <c r="AC101" s="402"/>
      <c r="AD101" s="402"/>
      <c r="AE101" s="402"/>
      <c r="AF101" s="402"/>
      <c r="AG101" s="402"/>
      <c r="AH101" s="402"/>
      <c r="AI101" s="402"/>
      <c r="AJ101" s="402"/>
      <c r="AK101" s="402"/>
      <c r="AL101" s="402"/>
      <c r="AM101" s="402"/>
      <c r="AN101" s="402"/>
      <c r="AO101" s="220" t="b">
        <v>0</v>
      </c>
      <c r="AP101" s="223" t="str">
        <f t="shared" si="4"/>
        <v/>
      </c>
    </row>
    <row r="102" spans="2:42" x14ac:dyDescent="0.2">
      <c r="B102" s="364"/>
      <c r="C102" s="216" t="s">
        <v>314</v>
      </c>
      <c r="D102" s="216" t="s">
        <v>332</v>
      </c>
      <c r="E102" s="217">
        <v>3</v>
      </c>
      <c r="R102" s="400"/>
      <c r="S102" s="400"/>
      <c r="T102" s="400"/>
      <c r="U102" s="218">
        <v>12</v>
      </c>
      <c r="V102" s="401" t="s">
        <v>632</v>
      </c>
      <c r="W102" s="402"/>
      <c r="X102" s="402"/>
      <c r="Y102" s="402"/>
      <c r="Z102" s="402"/>
      <c r="AA102" s="402"/>
      <c r="AB102" s="402"/>
      <c r="AC102" s="402"/>
      <c r="AD102" s="402"/>
      <c r="AE102" s="402"/>
      <c r="AF102" s="402"/>
      <c r="AG102" s="402"/>
      <c r="AH102" s="402"/>
      <c r="AI102" s="402"/>
      <c r="AJ102" s="402"/>
      <c r="AK102" s="402"/>
      <c r="AL102" s="402"/>
      <c r="AM102" s="402"/>
      <c r="AN102" s="402"/>
      <c r="AO102" s="220" t="b">
        <v>0</v>
      </c>
      <c r="AP102" s="223" t="str">
        <f t="shared" si="4"/>
        <v/>
      </c>
    </row>
    <row r="103" spans="2:42" x14ac:dyDescent="0.2">
      <c r="B103" s="364"/>
      <c r="C103" s="216" t="s">
        <v>315</v>
      </c>
      <c r="D103" s="216" t="s">
        <v>333</v>
      </c>
      <c r="E103" s="217">
        <v>4</v>
      </c>
      <c r="R103" s="400"/>
      <c r="S103" s="400"/>
      <c r="T103" s="400"/>
      <c r="U103" s="218">
        <v>13</v>
      </c>
      <c r="V103" s="401" t="s">
        <v>633</v>
      </c>
      <c r="W103" s="402"/>
      <c r="X103" s="402"/>
      <c r="Y103" s="402"/>
      <c r="Z103" s="402"/>
      <c r="AA103" s="402"/>
      <c r="AB103" s="402"/>
      <c r="AC103" s="402"/>
      <c r="AD103" s="402"/>
      <c r="AE103" s="402"/>
      <c r="AF103" s="402"/>
      <c r="AG103" s="402"/>
      <c r="AH103" s="402"/>
      <c r="AI103" s="402"/>
      <c r="AJ103" s="402"/>
      <c r="AK103" s="402"/>
      <c r="AL103" s="402"/>
      <c r="AM103" s="402"/>
      <c r="AN103" s="402"/>
      <c r="AO103" s="220" t="b">
        <v>0</v>
      </c>
      <c r="AP103" s="223" t="str">
        <f t="shared" si="4"/>
        <v/>
      </c>
    </row>
    <row r="104" spans="2:42" ht="15" x14ac:dyDescent="0.25">
      <c r="B104" s="364" t="s">
        <v>261</v>
      </c>
      <c r="C104" s="216" t="s">
        <v>316</v>
      </c>
      <c r="D104" s="216" t="s">
        <v>410</v>
      </c>
      <c r="E104" s="217">
        <v>1</v>
      </c>
      <c r="R104"/>
      <c r="S104"/>
      <c r="T104"/>
      <c r="U104"/>
      <c r="V104"/>
      <c r="W104"/>
      <c r="X104"/>
      <c r="Y104"/>
      <c r="Z104"/>
      <c r="AA104"/>
      <c r="AB104"/>
      <c r="AC104"/>
      <c r="AD104"/>
      <c r="AE104"/>
      <c r="AF104"/>
      <c r="AG104"/>
      <c r="AH104"/>
      <c r="AI104"/>
    </row>
    <row r="105" spans="2:42" x14ac:dyDescent="0.2">
      <c r="B105" s="364"/>
      <c r="C105" s="216" t="s">
        <v>317</v>
      </c>
      <c r="D105" s="216" t="s">
        <v>334</v>
      </c>
      <c r="E105" s="217">
        <v>2</v>
      </c>
    </row>
    <row r="106" spans="2:42" x14ac:dyDescent="0.2">
      <c r="B106" s="364" t="s">
        <v>263</v>
      </c>
      <c r="C106" s="216" t="s">
        <v>461</v>
      </c>
      <c r="D106" s="216" t="s">
        <v>462</v>
      </c>
      <c r="E106" s="217">
        <v>1</v>
      </c>
    </row>
    <row r="107" spans="2:42" x14ac:dyDescent="0.2">
      <c r="B107" s="364"/>
      <c r="C107" s="216" t="s">
        <v>463</v>
      </c>
      <c r="D107" s="216" t="s">
        <v>464</v>
      </c>
      <c r="E107" s="217">
        <v>2</v>
      </c>
      <c r="Q107" s="368" t="s">
        <v>25</v>
      </c>
      <c r="R107" s="368"/>
      <c r="S107" s="368"/>
      <c r="T107" s="368"/>
      <c r="U107" s="368"/>
      <c r="V107" s="368"/>
      <c r="W107" s="368"/>
      <c r="X107" s="368"/>
      <c r="Y107" s="368"/>
      <c r="Z107" s="368"/>
      <c r="AA107" s="368"/>
      <c r="AB107" s="368"/>
      <c r="AC107" s="368"/>
      <c r="AD107" s="368"/>
      <c r="AE107" s="368"/>
      <c r="AF107" s="368"/>
      <c r="AG107" s="368"/>
      <c r="AH107" s="368"/>
    </row>
    <row r="108" spans="2:42" x14ac:dyDescent="0.2">
      <c r="B108" s="364"/>
      <c r="C108" s="216" t="s">
        <v>696</v>
      </c>
      <c r="D108" s="216" t="s">
        <v>697</v>
      </c>
      <c r="E108" s="217">
        <v>3</v>
      </c>
      <c r="R108" s="398" t="s">
        <v>140</v>
      </c>
      <c r="S108" s="399"/>
      <c r="T108" s="399"/>
      <c r="U108" s="399"/>
      <c r="V108" s="399"/>
      <c r="W108" s="399"/>
      <c r="X108" s="399"/>
      <c r="Y108" s="399"/>
      <c r="Z108" s="399"/>
      <c r="AA108" s="399"/>
      <c r="AB108" s="399"/>
      <c r="AC108" s="399"/>
      <c r="AD108" s="227">
        <f>Datos!CR4</f>
        <v>0</v>
      </c>
    </row>
    <row r="109" spans="2:42" ht="12" customHeight="1" x14ac:dyDescent="0.2">
      <c r="B109" s="364" t="s">
        <v>264</v>
      </c>
      <c r="C109" s="216" t="s">
        <v>97</v>
      </c>
      <c r="D109" s="216" t="s">
        <v>465</v>
      </c>
      <c r="E109" s="217">
        <v>1</v>
      </c>
      <c r="R109" s="405" t="s">
        <v>209</v>
      </c>
      <c r="S109" s="406"/>
      <c r="T109" s="406"/>
      <c r="U109" s="218">
        <v>1</v>
      </c>
      <c r="V109" s="396" t="s">
        <v>654</v>
      </c>
      <c r="W109" s="397"/>
      <c r="X109" s="397"/>
      <c r="Y109" s="397"/>
      <c r="Z109" s="397"/>
      <c r="AA109" s="397"/>
      <c r="AB109" s="397"/>
      <c r="AC109" s="404" t="b">
        <v>0</v>
      </c>
      <c r="AD109" s="404"/>
      <c r="AE109" s="222" t="str">
        <f>IF(AC109=TRUE,U109,"")</f>
        <v/>
      </c>
    </row>
    <row r="110" spans="2:42" ht="12" customHeight="1" x14ac:dyDescent="0.2">
      <c r="B110" s="364"/>
      <c r="C110" s="216" t="s">
        <v>98</v>
      </c>
      <c r="D110" s="216" t="s">
        <v>466</v>
      </c>
      <c r="E110" s="217">
        <v>2</v>
      </c>
      <c r="R110" s="405"/>
      <c r="S110" s="406"/>
      <c r="T110" s="406"/>
      <c r="U110" s="218">
        <v>2</v>
      </c>
      <c r="V110" s="396" t="s">
        <v>655</v>
      </c>
      <c r="W110" s="397"/>
      <c r="X110" s="397"/>
      <c r="Y110" s="397"/>
      <c r="Z110" s="397"/>
      <c r="AA110" s="397"/>
      <c r="AB110" s="397"/>
      <c r="AC110" s="404" t="b">
        <v>0</v>
      </c>
      <c r="AD110" s="404"/>
      <c r="AE110" s="222" t="str">
        <f t="shared" ref="AE110:AE119" si="5">IF(AC110=TRUE,U110,"")</f>
        <v/>
      </c>
    </row>
    <row r="111" spans="2:42" ht="12" customHeight="1" x14ac:dyDescent="0.2">
      <c r="B111" s="364"/>
      <c r="C111" s="216" t="s">
        <v>467</v>
      </c>
      <c r="D111" s="216" t="s">
        <v>468</v>
      </c>
      <c r="E111" s="217">
        <v>3</v>
      </c>
      <c r="R111" s="405"/>
      <c r="S111" s="406"/>
      <c r="T111" s="406"/>
      <c r="U111" s="218">
        <v>3</v>
      </c>
      <c r="V111" s="396" t="s">
        <v>656</v>
      </c>
      <c r="W111" s="397"/>
      <c r="X111" s="397"/>
      <c r="Y111" s="397"/>
      <c r="Z111" s="397"/>
      <c r="AA111" s="397"/>
      <c r="AB111" s="397"/>
      <c r="AC111" s="404" t="b">
        <v>0</v>
      </c>
      <c r="AD111" s="404"/>
      <c r="AE111" s="222" t="str">
        <f t="shared" si="5"/>
        <v/>
      </c>
    </row>
    <row r="112" spans="2:42" ht="12" customHeight="1" x14ac:dyDescent="0.2">
      <c r="B112" s="364"/>
      <c r="C112" s="216" t="s">
        <v>469</v>
      </c>
      <c r="D112" s="216" t="s">
        <v>470</v>
      </c>
      <c r="E112" s="217">
        <v>4</v>
      </c>
      <c r="R112" s="405"/>
      <c r="S112" s="406"/>
      <c r="T112" s="406"/>
      <c r="U112" s="218">
        <v>4</v>
      </c>
      <c r="V112" s="396" t="s">
        <v>657</v>
      </c>
      <c r="W112" s="397"/>
      <c r="X112" s="397"/>
      <c r="Y112" s="397"/>
      <c r="Z112" s="397"/>
      <c r="AA112" s="397"/>
      <c r="AB112" s="397"/>
      <c r="AC112" s="404" t="b">
        <v>0</v>
      </c>
      <c r="AD112" s="404"/>
      <c r="AE112" s="222" t="str">
        <f t="shared" si="5"/>
        <v/>
      </c>
    </row>
    <row r="113" spans="2:41" ht="12" customHeight="1" x14ac:dyDescent="0.2">
      <c r="B113" s="364" t="s">
        <v>266</v>
      </c>
      <c r="C113" s="216" t="s">
        <v>471</v>
      </c>
      <c r="D113" s="216" t="s">
        <v>619</v>
      </c>
      <c r="E113" s="217">
        <v>1</v>
      </c>
      <c r="R113" s="405"/>
      <c r="S113" s="406"/>
      <c r="T113" s="406"/>
      <c r="U113" s="218">
        <v>5</v>
      </c>
      <c r="V113" s="396" t="s">
        <v>658</v>
      </c>
      <c r="W113" s="397"/>
      <c r="X113" s="397"/>
      <c r="Y113" s="397"/>
      <c r="Z113" s="397"/>
      <c r="AA113" s="397"/>
      <c r="AB113" s="397"/>
      <c r="AC113" s="404" t="b">
        <v>0</v>
      </c>
      <c r="AD113" s="404"/>
      <c r="AE113" s="222" t="str">
        <f t="shared" si="5"/>
        <v/>
      </c>
    </row>
    <row r="114" spans="2:41" ht="12" customHeight="1" x14ac:dyDescent="0.2">
      <c r="B114" s="364"/>
      <c r="C114" s="216" t="s">
        <v>472</v>
      </c>
      <c r="D114" s="216" t="s">
        <v>473</v>
      </c>
      <c r="E114" s="217">
        <v>2</v>
      </c>
      <c r="R114" s="405"/>
      <c r="S114" s="406"/>
      <c r="T114" s="406"/>
      <c r="U114" s="218">
        <v>6</v>
      </c>
      <c r="V114" s="396" t="s">
        <v>659</v>
      </c>
      <c r="W114" s="397"/>
      <c r="X114" s="397"/>
      <c r="Y114" s="397"/>
      <c r="Z114" s="397"/>
      <c r="AA114" s="397"/>
      <c r="AB114" s="397"/>
      <c r="AC114" s="404" t="b">
        <v>0</v>
      </c>
      <c r="AD114" s="404"/>
      <c r="AE114" s="222" t="str">
        <f t="shared" si="5"/>
        <v/>
      </c>
    </row>
    <row r="115" spans="2:41" ht="12" customHeight="1" x14ac:dyDescent="0.2">
      <c r="B115" s="364"/>
      <c r="C115" s="216" t="s">
        <v>474</v>
      </c>
      <c r="D115" s="216" t="s">
        <v>475</v>
      </c>
      <c r="E115" s="217">
        <v>3</v>
      </c>
      <c r="R115" s="405"/>
      <c r="S115" s="406"/>
      <c r="T115" s="406"/>
      <c r="U115" s="218">
        <v>7</v>
      </c>
      <c r="V115" s="396" t="s">
        <v>660</v>
      </c>
      <c r="W115" s="397"/>
      <c r="X115" s="397"/>
      <c r="Y115" s="397"/>
      <c r="Z115" s="397"/>
      <c r="AA115" s="397"/>
      <c r="AB115" s="397"/>
      <c r="AC115" s="404" t="b">
        <v>0</v>
      </c>
      <c r="AD115" s="404"/>
      <c r="AE115" s="222" t="str">
        <f t="shared" si="5"/>
        <v/>
      </c>
    </row>
    <row r="116" spans="2:41" ht="12" customHeight="1" x14ac:dyDescent="0.2">
      <c r="B116" s="364"/>
      <c r="C116" s="216" t="s">
        <v>476</v>
      </c>
      <c r="D116" s="216" t="s">
        <v>477</v>
      </c>
      <c r="E116" s="217">
        <v>4</v>
      </c>
      <c r="R116" s="405"/>
      <c r="S116" s="406"/>
      <c r="T116" s="406"/>
      <c r="U116" s="218">
        <v>8</v>
      </c>
      <c r="V116" s="396" t="s">
        <v>661</v>
      </c>
      <c r="W116" s="397"/>
      <c r="X116" s="397"/>
      <c r="Y116" s="397"/>
      <c r="Z116" s="397"/>
      <c r="AA116" s="397"/>
      <c r="AB116" s="397"/>
      <c r="AC116" s="404" t="b">
        <v>0</v>
      </c>
      <c r="AD116" s="404"/>
      <c r="AE116" s="222" t="str">
        <f t="shared" si="5"/>
        <v/>
      </c>
    </row>
    <row r="117" spans="2:41" ht="12" customHeight="1" x14ac:dyDescent="0.2">
      <c r="B117" s="364"/>
      <c r="C117" s="216" t="s">
        <v>698</v>
      </c>
      <c r="D117" s="216" t="s">
        <v>699</v>
      </c>
      <c r="E117" s="217">
        <v>5</v>
      </c>
      <c r="R117" s="405"/>
      <c r="S117" s="406"/>
      <c r="T117" s="406"/>
      <c r="U117" s="218">
        <v>9</v>
      </c>
      <c r="V117" s="396" t="s">
        <v>662</v>
      </c>
      <c r="W117" s="397"/>
      <c r="X117" s="397"/>
      <c r="Y117" s="397"/>
      <c r="Z117" s="397"/>
      <c r="AA117" s="397"/>
      <c r="AB117" s="397"/>
      <c r="AC117" s="404" t="b">
        <v>0</v>
      </c>
      <c r="AD117" s="404"/>
      <c r="AE117" s="222" t="str">
        <f t="shared" si="5"/>
        <v/>
      </c>
    </row>
    <row r="118" spans="2:41" ht="12" customHeight="1" x14ac:dyDescent="0.2">
      <c r="B118" s="364" t="s">
        <v>267</v>
      </c>
      <c r="C118" s="216" t="s">
        <v>101</v>
      </c>
      <c r="D118" s="216" t="s">
        <v>478</v>
      </c>
      <c r="E118" s="217">
        <v>1</v>
      </c>
      <c r="R118" s="405"/>
      <c r="S118" s="406"/>
      <c r="T118" s="406"/>
      <c r="U118" s="218">
        <v>10</v>
      </c>
      <c r="V118" s="396" t="s">
        <v>663</v>
      </c>
      <c r="W118" s="397"/>
      <c r="X118" s="397"/>
      <c r="Y118" s="397"/>
      <c r="Z118" s="397"/>
      <c r="AA118" s="397"/>
      <c r="AB118" s="397"/>
      <c r="AC118" s="404" t="b">
        <v>0</v>
      </c>
      <c r="AD118" s="404"/>
      <c r="AE118" s="222" t="str">
        <f t="shared" si="5"/>
        <v/>
      </c>
    </row>
    <row r="119" spans="2:41" ht="12" customHeight="1" x14ac:dyDescent="0.2">
      <c r="B119" s="364"/>
      <c r="C119" s="216" t="s">
        <v>102</v>
      </c>
      <c r="D119" s="216" t="s">
        <v>479</v>
      </c>
      <c r="E119" s="217">
        <v>2</v>
      </c>
      <c r="R119" s="405"/>
      <c r="S119" s="406"/>
      <c r="T119" s="406"/>
      <c r="U119" s="218">
        <v>11</v>
      </c>
      <c r="V119" s="396" t="s">
        <v>664</v>
      </c>
      <c r="W119" s="397"/>
      <c r="X119" s="397"/>
      <c r="Y119" s="397"/>
      <c r="Z119" s="397"/>
      <c r="AA119" s="397"/>
      <c r="AB119" s="397"/>
      <c r="AC119" s="404" t="b">
        <v>0</v>
      </c>
      <c r="AD119" s="404"/>
      <c r="AE119" s="222" t="str">
        <f t="shared" si="5"/>
        <v/>
      </c>
    </row>
    <row r="120" spans="2:41" ht="15" x14ac:dyDescent="0.25">
      <c r="B120" s="364"/>
      <c r="C120" s="216" t="s">
        <v>103</v>
      </c>
      <c r="D120" s="216" t="s">
        <v>480</v>
      </c>
      <c r="E120" s="217">
        <v>3</v>
      </c>
      <c r="R120"/>
      <c r="S120"/>
      <c r="T120"/>
      <c r="U120"/>
      <c r="V120"/>
      <c r="W120"/>
      <c r="X120"/>
      <c r="Y120"/>
      <c r="Z120"/>
      <c r="AA120"/>
      <c r="AB120"/>
      <c r="AC120"/>
      <c r="AD120"/>
      <c r="AE120"/>
      <c r="AF120"/>
      <c r="AG120"/>
      <c r="AH120"/>
      <c r="AI120"/>
      <c r="AJ120"/>
      <c r="AK120"/>
      <c r="AL120"/>
      <c r="AM120"/>
      <c r="AN120"/>
      <c r="AO120"/>
    </row>
    <row r="121" spans="2:41" x14ac:dyDescent="0.2">
      <c r="B121" s="364" t="s">
        <v>269</v>
      </c>
      <c r="C121" s="216" t="s">
        <v>318</v>
      </c>
      <c r="D121" s="216" t="s">
        <v>335</v>
      </c>
      <c r="E121" s="217">
        <v>1</v>
      </c>
    </row>
    <row r="122" spans="2:41" x14ac:dyDescent="0.2">
      <c r="B122" s="364"/>
      <c r="C122" s="216" t="s">
        <v>319</v>
      </c>
      <c r="D122" s="216" t="s">
        <v>411</v>
      </c>
      <c r="E122" s="217">
        <v>2</v>
      </c>
    </row>
    <row r="123" spans="2:41" x14ac:dyDescent="0.2">
      <c r="B123" s="364"/>
      <c r="C123" s="216" t="s">
        <v>320</v>
      </c>
      <c r="D123" s="216" t="s">
        <v>336</v>
      </c>
      <c r="E123" s="217">
        <v>3</v>
      </c>
      <c r="Q123" s="368" t="s">
        <v>31</v>
      </c>
      <c r="R123" s="368"/>
      <c r="S123" s="368"/>
      <c r="T123" s="368"/>
      <c r="U123" s="368"/>
      <c r="V123" s="368"/>
      <c r="W123" s="368"/>
      <c r="X123" s="368"/>
      <c r="Y123" s="368"/>
      <c r="Z123" s="368"/>
      <c r="AA123" s="368"/>
      <c r="AB123" s="368"/>
      <c r="AC123" s="368"/>
      <c r="AD123" s="368"/>
      <c r="AE123" s="368"/>
      <c r="AF123" s="368"/>
      <c r="AG123" s="368"/>
      <c r="AH123" s="368"/>
    </row>
    <row r="124" spans="2:41" x14ac:dyDescent="0.2">
      <c r="B124" s="364"/>
      <c r="C124" s="216" t="s">
        <v>321</v>
      </c>
      <c r="D124" s="216" t="s">
        <v>412</v>
      </c>
      <c r="E124" s="217">
        <v>4</v>
      </c>
      <c r="R124" s="408" t="s">
        <v>144</v>
      </c>
      <c r="S124" s="409"/>
      <c r="T124" s="409"/>
      <c r="U124" s="409"/>
      <c r="V124" s="410">
        <v>1</v>
      </c>
      <c r="W124" s="410"/>
    </row>
    <row r="125" spans="2:41" ht="12" customHeight="1" x14ac:dyDescent="0.2">
      <c r="B125" s="364" t="s">
        <v>271</v>
      </c>
      <c r="C125" s="216" t="s">
        <v>322</v>
      </c>
      <c r="D125" s="216" t="s">
        <v>413</v>
      </c>
      <c r="E125" s="217">
        <v>1</v>
      </c>
      <c r="R125" s="411" t="s">
        <v>486</v>
      </c>
      <c r="S125" s="411"/>
      <c r="T125" s="411"/>
      <c r="U125" s="246">
        <v>1</v>
      </c>
      <c r="V125" s="408" t="s">
        <v>665</v>
      </c>
      <c r="W125" s="409"/>
      <c r="X125" s="409"/>
      <c r="Y125" s="409"/>
      <c r="Z125" s="409"/>
      <c r="AA125" s="409"/>
      <c r="AB125" s="409"/>
      <c r="AC125" s="409"/>
      <c r="AD125" s="409"/>
      <c r="AE125" s="409"/>
      <c r="AF125" s="409"/>
      <c r="AG125" s="409"/>
      <c r="AH125" s="409"/>
      <c r="AI125" s="409"/>
      <c r="AJ125" s="407" t="b">
        <v>0</v>
      </c>
      <c r="AK125" s="407"/>
      <c r="AL125" s="407"/>
      <c r="AM125" s="407"/>
      <c r="AN125" s="407"/>
      <c r="AO125" s="222" t="str">
        <f>IF(AJ125=TRUE,U125,"")</f>
        <v/>
      </c>
    </row>
    <row r="126" spans="2:41" ht="12" customHeight="1" x14ac:dyDescent="0.2">
      <c r="B126" s="364"/>
      <c r="C126" s="216" t="s">
        <v>323</v>
      </c>
      <c r="D126" s="216" t="s">
        <v>455</v>
      </c>
      <c r="E126" s="217">
        <v>2</v>
      </c>
      <c r="R126" s="411"/>
      <c r="S126" s="411"/>
      <c r="T126" s="411"/>
      <c r="U126" s="246">
        <v>2</v>
      </c>
      <c r="V126" s="408" t="s">
        <v>666</v>
      </c>
      <c r="W126" s="409"/>
      <c r="X126" s="409"/>
      <c r="Y126" s="409"/>
      <c r="Z126" s="409"/>
      <c r="AA126" s="409"/>
      <c r="AB126" s="409"/>
      <c r="AC126" s="409"/>
      <c r="AD126" s="409"/>
      <c r="AE126" s="409"/>
      <c r="AF126" s="409"/>
      <c r="AG126" s="409"/>
      <c r="AH126" s="409"/>
      <c r="AI126" s="409"/>
      <c r="AJ126" s="407" t="b">
        <v>0</v>
      </c>
      <c r="AK126" s="407"/>
      <c r="AL126" s="407"/>
      <c r="AM126" s="407"/>
      <c r="AN126" s="407"/>
      <c r="AO126" s="222" t="str">
        <f>IF(AJ126=TRUE,U126,"")</f>
        <v/>
      </c>
    </row>
    <row r="127" spans="2:41" ht="12" customHeight="1" x14ac:dyDescent="0.2">
      <c r="B127" s="364"/>
      <c r="C127" s="216" t="s">
        <v>324</v>
      </c>
      <c r="D127" s="216" t="s">
        <v>337</v>
      </c>
      <c r="E127" s="217">
        <v>3</v>
      </c>
      <c r="R127" s="411"/>
      <c r="S127" s="411"/>
      <c r="T127" s="411"/>
      <c r="U127" s="246">
        <v>3</v>
      </c>
      <c r="V127" s="408" t="s">
        <v>667</v>
      </c>
      <c r="W127" s="409"/>
      <c r="X127" s="409"/>
      <c r="Y127" s="409"/>
      <c r="Z127" s="409"/>
      <c r="AA127" s="409"/>
      <c r="AB127" s="409"/>
      <c r="AC127" s="409"/>
      <c r="AD127" s="409"/>
      <c r="AE127" s="409"/>
      <c r="AF127" s="409"/>
      <c r="AG127" s="409"/>
      <c r="AH127" s="409"/>
      <c r="AI127" s="409"/>
      <c r="AJ127" s="407" t="b">
        <v>0</v>
      </c>
      <c r="AK127" s="407"/>
      <c r="AL127" s="407"/>
      <c r="AM127" s="407"/>
      <c r="AN127" s="407"/>
      <c r="AO127" s="222" t="str">
        <f>IF(AJ127=TRUE,U127,"")</f>
        <v/>
      </c>
    </row>
    <row r="131" spans="17:34" x14ac:dyDescent="0.2">
      <c r="Q131" s="368" t="s">
        <v>35</v>
      </c>
      <c r="R131" s="368"/>
      <c r="S131" s="368"/>
      <c r="T131" s="368"/>
      <c r="U131" s="368"/>
      <c r="V131" s="368"/>
      <c r="W131" s="368"/>
      <c r="X131" s="368"/>
      <c r="Y131" s="368"/>
      <c r="Z131" s="368"/>
      <c r="AA131" s="368"/>
      <c r="AB131" s="368"/>
      <c r="AC131" s="368"/>
      <c r="AD131" s="368"/>
      <c r="AE131" s="368"/>
      <c r="AF131" s="368"/>
      <c r="AG131" s="368"/>
      <c r="AH131" s="368"/>
    </row>
    <row r="132" spans="17:34" ht="12" customHeight="1" x14ac:dyDescent="0.2">
      <c r="R132" s="416" t="s">
        <v>147</v>
      </c>
      <c r="S132" s="417"/>
      <c r="T132" s="417"/>
      <c r="U132" s="417"/>
      <c r="V132" s="417"/>
      <c r="W132" s="417"/>
      <c r="X132" s="417"/>
      <c r="Y132" s="417"/>
      <c r="Z132" s="417"/>
      <c r="AA132" s="417"/>
      <c r="AB132" s="417"/>
      <c r="AC132" s="417"/>
      <c r="AD132" s="227">
        <f>Datos!DU4</f>
        <v>0</v>
      </c>
    </row>
    <row r="133" spans="17:34" ht="12" customHeight="1" x14ac:dyDescent="0.2">
      <c r="R133" s="412" t="s">
        <v>147</v>
      </c>
      <c r="S133" s="413"/>
      <c r="T133" s="413"/>
      <c r="U133" s="218">
        <v>1</v>
      </c>
      <c r="V133" s="414" t="s">
        <v>668</v>
      </c>
      <c r="W133" s="415"/>
      <c r="X133" s="415"/>
      <c r="Y133" s="415"/>
      <c r="Z133" s="415"/>
      <c r="AA133" s="415"/>
      <c r="AB133" s="415"/>
      <c r="AC133" s="404" t="b">
        <v>0</v>
      </c>
      <c r="AD133" s="404"/>
      <c r="AE133" s="222" t="str">
        <f t="shared" ref="AE133:AE143" si="6">IF(AC133=TRUE,U133,"")</f>
        <v/>
      </c>
    </row>
    <row r="134" spans="17:34" ht="12" customHeight="1" x14ac:dyDescent="0.2">
      <c r="R134" s="412"/>
      <c r="S134" s="413"/>
      <c r="T134" s="413"/>
      <c r="U134" s="218">
        <v>2</v>
      </c>
      <c r="V134" s="414" t="s">
        <v>669</v>
      </c>
      <c r="W134" s="415"/>
      <c r="X134" s="415"/>
      <c r="Y134" s="415"/>
      <c r="Z134" s="415"/>
      <c r="AA134" s="415"/>
      <c r="AB134" s="415"/>
      <c r="AC134" s="404" t="b">
        <v>0</v>
      </c>
      <c r="AD134" s="404"/>
      <c r="AE134" s="222" t="str">
        <f t="shared" si="6"/>
        <v/>
      </c>
    </row>
    <row r="135" spans="17:34" ht="12" customHeight="1" x14ac:dyDescent="0.2">
      <c r="R135" s="412"/>
      <c r="S135" s="413"/>
      <c r="T135" s="413"/>
      <c r="U135" s="218">
        <v>3</v>
      </c>
      <c r="V135" s="414" t="s">
        <v>670</v>
      </c>
      <c r="W135" s="415"/>
      <c r="X135" s="415"/>
      <c r="Y135" s="415"/>
      <c r="Z135" s="415"/>
      <c r="AA135" s="415"/>
      <c r="AB135" s="415"/>
      <c r="AC135" s="404" t="b">
        <v>0</v>
      </c>
      <c r="AD135" s="404"/>
      <c r="AE135" s="222" t="str">
        <f t="shared" si="6"/>
        <v/>
      </c>
    </row>
    <row r="136" spans="17:34" ht="12" customHeight="1" x14ac:dyDescent="0.2">
      <c r="R136" s="412"/>
      <c r="S136" s="413"/>
      <c r="T136" s="413"/>
      <c r="U136" s="218">
        <v>4</v>
      </c>
      <c r="V136" s="414" t="s">
        <v>671</v>
      </c>
      <c r="W136" s="415"/>
      <c r="X136" s="415"/>
      <c r="Y136" s="415"/>
      <c r="Z136" s="415"/>
      <c r="AA136" s="415"/>
      <c r="AB136" s="415"/>
      <c r="AC136" s="404" t="b">
        <v>0</v>
      </c>
      <c r="AD136" s="404"/>
      <c r="AE136" s="222" t="str">
        <f t="shared" si="6"/>
        <v/>
      </c>
    </row>
    <row r="137" spans="17:34" ht="12" customHeight="1" x14ac:dyDescent="0.2">
      <c r="R137" s="412"/>
      <c r="S137" s="413"/>
      <c r="T137" s="413"/>
      <c r="U137" s="218">
        <v>5</v>
      </c>
      <c r="V137" s="414" t="s">
        <v>672</v>
      </c>
      <c r="W137" s="415"/>
      <c r="X137" s="415"/>
      <c r="Y137" s="415"/>
      <c r="Z137" s="415"/>
      <c r="AA137" s="415"/>
      <c r="AB137" s="415"/>
      <c r="AC137" s="404" t="b">
        <v>0</v>
      </c>
      <c r="AD137" s="404"/>
      <c r="AE137" s="222" t="str">
        <f t="shared" si="6"/>
        <v/>
      </c>
    </row>
    <row r="138" spans="17:34" ht="12" customHeight="1" x14ac:dyDescent="0.2">
      <c r="R138" s="412"/>
      <c r="S138" s="413"/>
      <c r="T138" s="413"/>
      <c r="U138" s="218">
        <v>6</v>
      </c>
      <c r="V138" s="414" t="s">
        <v>673</v>
      </c>
      <c r="W138" s="415"/>
      <c r="X138" s="415"/>
      <c r="Y138" s="415"/>
      <c r="Z138" s="415"/>
      <c r="AA138" s="415"/>
      <c r="AB138" s="415"/>
      <c r="AC138" s="404" t="b">
        <v>0</v>
      </c>
      <c r="AD138" s="404"/>
      <c r="AE138" s="222" t="str">
        <f t="shared" si="6"/>
        <v/>
      </c>
    </row>
    <row r="139" spans="17:34" ht="12" customHeight="1" x14ac:dyDescent="0.2">
      <c r="R139" s="412"/>
      <c r="S139" s="413"/>
      <c r="T139" s="413"/>
      <c r="U139" s="218">
        <v>7</v>
      </c>
      <c r="V139" s="414" t="s">
        <v>674</v>
      </c>
      <c r="W139" s="415"/>
      <c r="X139" s="415"/>
      <c r="Y139" s="415"/>
      <c r="Z139" s="415"/>
      <c r="AA139" s="415"/>
      <c r="AB139" s="415"/>
      <c r="AC139" s="404" t="b">
        <v>0</v>
      </c>
      <c r="AD139" s="404"/>
      <c r="AE139" s="222" t="str">
        <f t="shared" si="6"/>
        <v/>
      </c>
    </row>
    <row r="140" spans="17:34" ht="12" customHeight="1" x14ac:dyDescent="0.2">
      <c r="R140" s="412"/>
      <c r="S140" s="413"/>
      <c r="T140" s="413"/>
      <c r="U140" s="218">
        <v>8</v>
      </c>
      <c r="V140" s="414" t="s">
        <v>675</v>
      </c>
      <c r="W140" s="415"/>
      <c r="X140" s="415"/>
      <c r="Y140" s="415"/>
      <c r="Z140" s="415"/>
      <c r="AA140" s="415"/>
      <c r="AB140" s="415"/>
      <c r="AC140" s="404" t="b">
        <v>0</v>
      </c>
      <c r="AD140" s="404"/>
      <c r="AE140" s="222" t="str">
        <f t="shared" si="6"/>
        <v/>
      </c>
    </row>
    <row r="141" spans="17:34" ht="12" customHeight="1" x14ac:dyDescent="0.2">
      <c r="R141" s="412"/>
      <c r="S141" s="413"/>
      <c r="T141" s="413"/>
      <c r="U141" s="218">
        <v>9</v>
      </c>
      <c r="V141" s="414" t="s">
        <v>676</v>
      </c>
      <c r="W141" s="415"/>
      <c r="X141" s="415"/>
      <c r="Y141" s="415"/>
      <c r="Z141" s="415"/>
      <c r="AA141" s="415"/>
      <c r="AB141" s="415"/>
      <c r="AC141" s="404" t="b">
        <v>0</v>
      </c>
      <c r="AD141" s="404"/>
      <c r="AE141" s="222" t="str">
        <f t="shared" si="6"/>
        <v/>
      </c>
    </row>
    <row r="142" spans="17:34" ht="12" customHeight="1" x14ac:dyDescent="0.2">
      <c r="R142" s="412"/>
      <c r="S142" s="413"/>
      <c r="T142" s="413"/>
      <c r="U142" s="218">
        <v>10</v>
      </c>
      <c r="V142" s="414" t="s">
        <v>677</v>
      </c>
      <c r="W142" s="415"/>
      <c r="X142" s="415"/>
      <c r="Y142" s="415"/>
      <c r="Z142" s="415"/>
      <c r="AA142" s="415"/>
      <c r="AB142" s="415"/>
      <c r="AC142" s="404" t="b">
        <v>0</v>
      </c>
      <c r="AD142" s="404"/>
      <c r="AE142" s="222" t="str">
        <f t="shared" si="6"/>
        <v/>
      </c>
    </row>
    <row r="143" spans="17:34" ht="12" customHeight="1" x14ac:dyDescent="0.2">
      <c r="R143" s="412"/>
      <c r="S143" s="413"/>
      <c r="T143" s="413"/>
      <c r="U143" s="218">
        <v>11</v>
      </c>
      <c r="V143" s="414" t="s">
        <v>678</v>
      </c>
      <c r="W143" s="415"/>
      <c r="X143" s="415"/>
      <c r="Y143" s="415"/>
      <c r="Z143" s="415"/>
      <c r="AA143" s="415"/>
      <c r="AB143" s="415"/>
      <c r="AC143" s="404" t="b">
        <v>0</v>
      </c>
      <c r="AD143" s="404"/>
      <c r="AE143" s="222" t="str">
        <f t="shared" si="6"/>
        <v/>
      </c>
    </row>
    <row r="144" spans="17:34" ht="15" x14ac:dyDescent="0.25">
      <c r="R144"/>
      <c r="S144"/>
      <c r="T144"/>
      <c r="U144"/>
      <c r="V144"/>
      <c r="W144"/>
      <c r="X144"/>
      <c r="Y144"/>
      <c r="Z144"/>
      <c r="AA144"/>
      <c r="AB144"/>
      <c r="AC144"/>
    </row>
    <row r="183" spans="29:29" x14ac:dyDescent="0.2">
      <c r="AC183" s="43" t="b">
        <v>0</v>
      </c>
    </row>
  </sheetData>
  <protectedRanges>
    <protectedRange sqref="U34 X36" name="Rango2"/>
  </protectedRanges>
  <customSheetViews>
    <customSheetView guid="{E71FD2CF-1408-495F-8A98-D42FA5E94915}" state="hidden" topLeftCell="A82">
      <selection activeCell="D128" sqref="D128"/>
      <pageMargins left="0.7" right="0.7" top="0.75" bottom="0.75" header="0.3" footer="0.3"/>
    </customSheetView>
  </customSheetViews>
  <mergeCells count="211">
    <mergeCell ref="V138:AB138"/>
    <mergeCell ref="V139:AB139"/>
    <mergeCell ref="V140:AB140"/>
    <mergeCell ref="V141:AB141"/>
    <mergeCell ref="V142:AB142"/>
    <mergeCell ref="V143:AB143"/>
    <mergeCell ref="R132:AC132"/>
    <mergeCell ref="V125:AI125"/>
    <mergeCell ref="V126:AI126"/>
    <mergeCell ref="V127:AI127"/>
    <mergeCell ref="AJ125:AN125"/>
    <mergeCell ref="AJ126:AN126"/>
    <mergeCell ref="AJ127:AN127"/>
    <mergeCell ref="R124:U124"/>
    <mergeCell ref="V124:W124"/>
    <mergeCell ref="R125:T127"/>
    <mergeCell ref="AC141:AD141"/>
    <mergeCell ref="AC142:AD142"/>
    <mergeCell ref="AC143:AD143"/>
    <mergeCell ref="AC136:AD136"/>
    <mergeCell ref="AC137:AD137"/>
    <mergeCell ref="AC138:AD138"/>
    <mergeCell ref="AC139:AD139"/>
    <mergeCell ref="AC140:AD140"/>
    <mergeCell ref="Q131:AH131"/>
    <mergeCell ref="AC133:AD133"/>
    <mergeCell ref="AC134:AD134"/>
    <mergeCell ref="AC135:AD135"/>
    <mergeCell ref="R133:T143"/>
    <mergeCell ref="V133:AB133"/>
    <mergeCell ref="V134:AB134"/>
    <mergeCell ref="V135:AB135"/>
    <mergeCell ref="V136:AB136"/>
    <mergeCell ref="V137:AB137"/>
    <mergeCell ref="AC119:AD119"/>
    <mergeCell ref="Q41:V41"/>
    <mergeCell ref="Q42:V42"/>
    <mergeCell ref="Q43:V43"/>
    <mergeCell ref="Q44:V44"/>
    <mergeCell ref="Q45:V45"/>
    <mergeCell ref="Q107:AH107"/>
    <mergeCell ref="AC114:AD114"/>
    <mergeCell ref="AC115:AD115"/>
    <mergeCell ref="AC116:AD116"/>
    <mergeCell ref="AC117:AD117"/>
    <mergeCell ref="AC118:AD118"/>
    <mergeCell ref="AC109:AD109"/>
    <mergeCell ref="AC110:AD110"/>
    <mergeCell ref="AC111:AD111"/>
    <mergeCell ref="AC112:AD112"/>
    <mergeCell ref="AC113:AD113"/>
    <mergeCell ref="R109:T119"/>
    <mergeCell ref="V109:AB109"/>
    <mergeCell ref="V110:AB110"/>
    <mergeCell ref="V111:AB111"/>
    <mergeCell ref="V112:AB112"/>
    <mergeCell ref="V113:AB113"/>
    <mergeCell ref="V114:AB114"/>
    <mergeCell ref="V115:AB115"/>
    <mergeCell ref="V116:AB116"/>
    <mergeCell ref="V117:AB117"/>
    <mergeCell ref="V118:AB118"/>
    <mergeCell ref="V119:AB119"/>
    <mergeCell ref="R108:AC108"/>
    <mergeCell ref="Q79:AH79"/>
    <mergeCell ref="Q90:AH90"/>
    <mergeCell ref="R91:T103"/>
    <mergeCell ref="V91:AN91"/>
    <mergeCell ref="V92:AN92"/>
    <mergeCell ref="V93:AN93"/>
    <mergeCell ref="V94:AN94"/>
    <mergeCell ref="V95:AN95"/>
    <mergeCell ref="V96:AN96"/>
    <mergeCell ref="V97:AN97"/>
    <mergeCell ref="V98:AN98"/>
    <mergeCell ref="V99:AN99"/>
    <mergeCell ref="V100:AN100"/>
    <mergeCell ref="V101:AN101"/>
    <mergeCell ref="V102:AN102"/>
    <mergeCell ref="V103:AN103"/>
    <mergeCell ref="V86:AH86"/>
    <mergeCell ref="R80:T86"/>
    <mergeCell ref="V70:AE70"/>
    <mergeCell ref="AI80:AM80"/>
    <mergeCell ref="AI81:AM81"/>
    <mergeCell ref="AI82:AM82"/>
    <mergeCell ref="AI83:AM83"/>
    <mergeCell ref="AI84:AM84"/>
    <mergeCell ref="AI85:AM85"/>
    <mergeCell ref="AI86:AM86"/>
    <mergeCell ref="V82:AH82"/>
    <mergeCell ref="V83:AH83"/>
    <mergeCell ref="V84:AH84"/>
    <mergeCell ref="V85:AH85"/>
    <mergeCell ref="N61:X61"/>
    <mergeCell ref="V75:AE75"/>
    <mergeCell ref="AF75:AJ75"/>
    <mergeCell ref="K65:AB65"/>
    <mergeCell ref="V80:AH80"/>
    <mergeCell ref="V81:AH81"/>
    <mergeCell ref="V71:AE71"/>
    <mergeCell ref="V72:AE72"/>
    <mergeCell ref="V73:AE73"/>
    <mergeCell ref="V74:AE74"/>
    <mergeCell ref="AF66:AJ66"/>
    <mergeCell ref="AF67:AJ67"/>
    <mergeCell ref="AF68:AJ68"/>
    <mergeCell ref="AF69:AJ69"/>
    <mergeCell ref="AF70:AJ70"/>
    <mergeCell ref="AF71:AJ71"/>
    <mergeCell ref="AF72:AJ72"/>
    <mergeCell ref="AF73:AJ73"/>
    <mergeCell ref="AF74:AJ74"/>
    <mergeCell ref="R66:T74"/>
    <mergeCell ref="V66:AE66"/>
    <mergeCell ref="V67:AE67"/>
    <mergeCell ref="V68:AE68"/>
    <mergeCell ref="V69:AE69"/>
    <mergeCell ref="K24:O24"/>
    <mergeCell ref="K14:O14"/>
    <mergeCell ref="H22:L22"/>
    <mergeCell ref="Q22:AM22"/>
    <mergeCell ref="F23:G23"/>
    <mergeCell ref="J23:M23"/>
    <mergeCell ref="N23:O23"/>
    <mergeCell ref="R23:AM23"/>
    <mergeCell ref="K15:O15"/>
    <mergeCell ref="K16:O16"/>
    <mergeCell ref="K17:O17"/>
    <mergeCell ref="K18:O18"/>
    <mergeCell ref="K19:O19"/>
    <mergeCell ref="H2:L2"/>
    <mergeCell ref="Q2:AM2"/>
    <mergeCell ref="F3:G3"/>
    <mergeCell ref="J3:M3"/>
    <mergeCell ref="N3:O3"/>
    <mergeCell ref="R3:AM3"/>
    <mergeCell ref="A9:A11"/>
    <mergeCell ref="A1:A6"/>
    <mergeCell ref="C14:D14"/>
    <mergeCell ref="K4:O4"/>
    <mergeCell ref="H12:L12"/>
    <mergeCell ref="Q12:AM12"/>
    <mergeCell ref="F13:G13"/>
    <mergeCell ref="J13:M13"/>
    <mergeCell ref="N13:O13"/>
    <mergeCell ref="R13:AM13"/>
    <mergeCell ref="K5:O5"/>
    <mergeCell ref="K6:O6"/>
    <mergeCell ref="K7:O7"/>
    <mergeCell ref="K8:O8"/>
    <mergeCell ref="K9:O9"/>
    <mergeCell ref="C20:D20"/>
    <mergeCell ref="C58:D58"/>
    <mergeCell ref="B97:B99"/>
    <mergeCell ref="B100:B103"/>
    <mergeCell ref="B104:B105"/>
    <mergeCell ref="B59:B62"/>
    <mergeCell ref="B63:B64"/>
    <mergeCell ref="B65:B67"/>
    <mergeCell ref="B68:B73"/>
    <mergeCell ref="B74:B79"/>
    <mergeCell ref="B80:B81"/>
    <mergeCell ref="B82:B85"/>
    <mergeCell ref="B86:B89"/>
    <mergeCell ref="B90:B94"/>
    <mergeCell ref="B95:B96"/>
    <mergeCell ref="K25:O25"/>
    <mergeCell ref="K26:O26"/>
    <mergeCell ref="K27:O27"/>
    <mergeCell ref="H34:T34"/>
    <mergeCell ref="U34:X34"/>
    <mergeCell ref="H36:W36"/>
    <mergeCell ref="X36:AA36"/>
    <mergeCell ref="K45:O45"/>
    <mergeCell ref="H32:W32"/>
    <mergeCell ref="W45:AI45"/>
    <mergeCell ref="AB34:AE34"/>
    <mergeCell ref="K41:O41"/>
    <mergeCell ref="K42:O42"/>
    <mergeCell ref="K43:O43"/>
    <mergeCell ref="K44:O44"/>
    <mergeCell ref="W41:AI41"/>
    <mergeCell ref="W42:AI42"/>
    <mergeCell ref="W43:AI43"/>
    <mergeCell ref="W44:AI44"/>
    <mergeCell ref="H40:Q40"/>
    <mergeCell ref="B109:B112"/>
    <mergeCell ref="B113:B117"/>
    <mergeCell ref="B118:B120"/>
    <mergeCell ref="B121:B124"/>
    <mergeCell ref="B125:B127"/>
    <mergeCell ref="H48:O48"/>
    <mergeCell ref="H52:U52"/>
    <mergeCell ref="K28:O28"/>
    <mergeCell ref="K29:O29"/>
    <mergeCell ref="B106:B108"/>
    <mergeCell ref="Q123:AH123"/>
    <mergeCell ref="Y56:AC56"/>
    <mergeCell ref="Y57:AC57"/>
    <mergeCell ref="Y58:AC58"/>
    <mergeCell ref="Y59:AC59"/>
    <mergeCell ref="Y60:AC60"/>
    <mergeCell ref="Y61:AC61"/>
    <mergeCell ref="H55:U55"/>
    <mergeCell ref="N56:X56"/>
    <mergeCell ref="N57:X57"/>
    <mergeCell ref="N58:X58"/>
    <mergeCell ref="J56:L61"/>
    <mergeCell ref="N59:X59"/>
    <mergeCell ref="N60:X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Ficha_Tecnica</vt:lpstr>
      <vt:lpstr>Clasificador</vt:lpstr>
      <vt:lpstr>Datos</vt:lpstr>
      <vt:lpstr>Opciones</vt:lpstr>
      <vt:lpstr>_01</vt:lpstr>
      <vt:lpstr>_02</vt:lpstr>
      <vt:lpstr>_03</vt:lpstr>
      <vt:lpstr>_04</vt:lpstr>
      <vt:lpstr>_1</vt:lpstr>
      <vt:lpstr>_2</vt:lpstr>
      <vt:lpstr>_3</vt:lpstr>
      <vt:lpstr>_4</vt:lpstr>
      <vt:lpstr>Ficha_Tecnica!Área_de_impresión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Angélica Raggini</dc:creator>
  <cp:lastModifiedBy>Rosa Ermelinda Marecos Pérez</cp:lastModifiedBy>
  <cp:lastPrinted>2025-07-21T12:54:19Z</cp:lastPrinted>
  <dcterms:created xsi:type="dcterms:W3CDTF">2015-09-10T16:45:29Z</dcterms:created>
  <dcterms:modified xsi:type="dcterms:W3CDTF">2025-07-29T16:16:14Z</dcterms:modified>
</cp:coreProperties>
</file>